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 EVG EVJF" state="visible" r:id="rId4"/>
  </sheets>
  <calcPr calcId="171027"/>
</workbook>
</file>

<file path=xl/sharedStrings.xml><?xml version="1.0" encoding="utf-8"?>
<sst xmlns="http://schemas.openxmlformats.org/spreadsheetml/2006/main" count="105" uniqueCount="74">
  <si>
    <t>Checklist EVG / EVJF</t>
  </si>
  <si>
    <t>Saisis la date de l'EVG ou de l'EVJF dans la case jaune, les échéances indicatives se recalculent automatiquement.</t>
  </si>
  <si>
    <t>Date de l'EVG / EVJF</t>
  </si>
  <si>
    <t>Adapte librement les tâches : chaque EVG ou EVJF est unique. Coche « Oui » dans la colonne Fait, la ligne passe au vert.</t>
  </si>
  <si>
    <t>Tâche</t>
  </si>
  <si>
    <t>Période</t>
  </si>
  <si>
    <t>Échéance indicative</t>
  </si>
  <si>
    <t>Fait</t>
  </si>
  <si>
    <t>Notes</t>
  </si>
  <si>
    <t>2 à 3 mois avant · Cadrage</t>
  </si>
  <si>
    <t>Désigner l'organisateur (souvent le témoin) et constituer le groupe complice</t>
  </si>
  <si>
    <t>J-75</t>
  </si>
  <si>
    <t>Oui</t>
  </si>
  <si>
    <t>Fixer la date avec le futur marié ou la future mariée (ou en surprise, via un proche)</t>
  </si>
  <si>
    <t>J-70</t>
  </si>
  <si>
    <t>Établir la liste des invités et récupérer leurs coordonnées</t>
  </si>
  <si>
    <t>J-65</t>
  </si>
  <si>
    <t>Non</t>
  </si>
  <si>
    <t>Lancer un sondage : disponibilités, budget maximum et envies de chacun</t>
  </si>
  <si>
    <t>J-62</t>
  </si>
  <si>
    <t>Définir le budget par personne et le format (week-end, journée, soirée)</t>
  </si>
  <si>
    <t>J-60</t>
  </si>
  <si>
    <t>1 mois avant · Réservations</t>
  </si>
  <si>
    <t>Choisir et réserver l'hébergement (gîte, location, hôtel)</t>
  </si>
  <si>
    <t>J-45</t>
  </si>
  <si>
    <t>Réserver l'activité principale (escape game, accrobranche, dégustation, karting…)</t>
  </si>
  <si>
    <t>J-42</t>
  </si>
  <si>
    <t>Réserver le restaurant et la soirée (bar, club, privatisation)</t>
  </si>
  <si>
    <t>J-38</t>
  </si>
  <si>
    <t>Organiser le transport (location de voiture, train, covoiturage)</t>
  </si>
  <si>
    <t>J-35</t>
  </si>
  <si>
    <t>Créer une cagnotte en ligne et collecter la participation de chacun</t>
  </si>
  <si>
    <t>J-32</t>
  </si>
  <si>
    <t>Choisir le thème ou le déguisement et commander les accessoires</t>
  </si>
  <si>
    <t>J-30</t>
  </si>
  <si>
    <t>2 semaines avant · Logistique</t>
  </si>
  <si>
    <t>Confirmer toutes les réservations (hébergement, activités, restaurant)</t>
  </si>
  <si>
    <t>J-15</t>
  </si>
  <si>
    <t>Finaliser le planning heure par heure et le partager au groupe</t>
  </si>
  <si>
    <t>J-14</t>
  </si>
  <si>
    <t>Acheter les fournitures : jeux, défis, décoration, t-shirts personnalisés</t>
  </si>
  <si>
    <t>J-12</t>
  </si>
  <si>
    <t>Préparer la playlist et le matériel (enceinte, appareil photo)</t>
  </si>
  <si>
    <t>J-11</t>
  </si>
  <si>
    <t>Relancer les retardataires de la cagnotte et confirmer le nombre de participants</t>
  </si>
  <si>
    <t>J-10</t>
  </si>
  <si>
    <t>Prévoir un plan B en cas de météo ou d'imprévu</t>
  </si>
  <si>
    <t>J-9</t>
  </si>
  <si>
    <t>La semaine du jour J · Derniers préparatifs</t>
  </si>
  <si>
    <t>Faire les courses (boissons, snacks, petit-déjeuner)</t>
  </si>
  <si>
    <t>J-4</t>
  </si>
  <si>
    <t>Préparer le kit de chaque participant (badge, défis, goodies)</t>
  </si>
  <si>
    <t>J-3</t>
  </si>
  <si>
    <t>Rappeler à tous l'heure et le point de rendez-vous</t>
  </si>
  <si>
    <t>J-2</t>
  </si>
  <si>
    <t>Charger les appareils et préparer la trousse de secours</t>
  </si>
  <si>
    <t>J-1</t>
  </si>
  <si>
    <t>Le jour J</t>
  </si>
  <si>
    <t>Récupérer le futur marié ou la future mariée à l’heure prévue</t>
  </si>
  <si>
    <t>Jour J</t>
  </si>
  <si>
    <t>Lancer les défis, les jeux et les surprises prévus</t>
  </si>
  <si>
    <t>Prendre des photos et des vidéos tout au long de la journée</t>
  </si>
  <si>
    <t>Garder un œil sur le budget, le planning et la sécurité de chacun</t>
  </si>
  <si>
    <t>Après l'EVG / EVJF</t>
  </si>
  <si>
    <t>Partager les photos et les vidéos avec tout le groupe</t>
  </si>
  <si>
    <t>J+3</t>
  </si>
  <si>
    <t>Clôturer la cagnotte et régler les derniers comptes</t>
  </si>
  <si>
    <t>J+5</t>
  </si>
  <si>
    <t>Récupérer la caution de l'hébergement</t>
  </si>
  <si>
    <t>J+7</t>
  </si>
  <si>
    <t>Remercier les participants et le lieu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</si>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</sst>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0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FF0F172A"/>
      <sz val="10"/>
    </font>
    <font>
      <b/>
      <color rgb="FF059669"/>
      <sz val="11"/>
    </font>
    <font>
      <i/>
      <color rgb="FF64748B"/>
      <sz val="9"/>
    </font>
    <font>
      <b/>
      <color rgb="FFFFFFFF"/>
      <sz val="10"/>
    </font>
    <font>
      <color rgb="FF0F172A"/>
      <sz val="10"/>
    </font>
    <font>
      <i/>
      <color rgb="FF94A3B8"/>
      <sz val="8"/>
    </font>
    <font>
      <u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059669"/>
      </patternFill>
    </fill>
  </fills>
  <borders count="3">
    <border>
      <left/>
      <right/>
      <top/>
      <bottom/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0" fillId="4" borderId="2" xfId="0" applyFill="1" applyBorder="1"/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64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29"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  <dxf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 showGridLines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2" customWidth="1"/>
    <col min="2" max="2" width="13" customWidth="1"/>
    <col min="3" max="3" width="18" customWidth="1"/>
    <col min="4" max="4" width="8" customWidth="1"/>
    <col min="5" max="5" width="34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3" ht="20" customHeight="1" spans="1:3" x14ac:dyDescent="0.25">
      <c r="A3" s="3" t="s">
        <v>2</v>
      </c>
      <c r="C3" s="4">
        <v>46277</v>
      </c>
    </row>
    <row r="4" ht="20" customHeight="1" spans="1:1" x14ac:dyDescent="0.25">
      <c r="A4" s="5">
        <f>COUNTIF(D8:D47,"Oui")&amp;IF(COUNTIF(D8:D47,"Oui")&gt;1," tâches faites sur "," tâche faite sur ")&amp;COUNTA(D8:D47)</f>
      </c>
    </row>
    <row r="5" ht="16" customHeight="1" spans="1:1" x14ac:dyDescent="0.25">
      <c r="A5" s="6" t="s">
        <v>3</v>
      </c>
    </row>
    <row r="7" ht="20" customHeight="1" spans="1:5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</row>
    <row r="8" ht="20" customHeight="1" spans="1:5" x14ac:dyDescent="0.25">
      <c r="A8" s="8" t="s">
        <v>9</v>
      </c>
      <c r="B8" s="9"/>
      <c r="C8" s="9"/>
      <c r="D8" s="9"/>
      <c r="E8" s="9"/>
    </row>
    <row r="9" ht="33" customHeight="1" spans="1:5" x14ac:dyDescent="0.25">
      <c r="A9" s="10" t="s">
        <v>10</v>
      </c>
      <c r="B9" s="11" t="s">
        <v>11</v>
      </c>
      <c r="C9" s="12">
        <f>$C$3-75</f>
      </c>
      <c r="D9" s="11" t="s">
        <v>12</v>
      </c>
      <c r="E9" s="13"/>
    </row>
    <row r="10" ht="33" customHeight="1" spans="1:5" x14ac:dyDescent="0.25">
      <c r="A10" s="10" t="s">
        <v>13</v>
      </c>
      <c r="B10" s="11" t="s">
        <v>14</v>
      </c>
      <c r="C10" s="12">
        <f>$C$3-70</f>
      </c>
      <c r="D10" s="11" t="s">
        <v>12</v>
      </c>
      <c r="E10" s="13"/>
    </row>
    <row r="11" ht="18" customHeight="1" spans="1:5" x14ac:dyDescent="0.25">
      <c r="A11" s="10" t="s">
        <v>15</v>
      </c>
      <c r="B11" s="11" t="s">
        <v>16</v>
      </c>
      <c r="C11" s="12">
        <f>$C$3-65</f>
      </c>
      <c r="D11" s="11" t="s">
        <v>17</v>
      </c>
      <c r="E11" s="13"/>
    </row>
    <row r="12" ht="18" customHeight="1" spans="1:5" x14ac:dyDescent="0.25">
      <c r="A12" s="10" t="s">
        <v>18</v>
      </c>
      <c r="B12" s="11" t="s">
        <v>19</v>
      </c>
      <c r="C12" s="12">
        <f>$C$3-62</f>
      </c>
      <c r="D12" s="11" t="s">
        <v>17</v>
      </c>
      <c r="E12" s="13"/>
    </row>
    <row r="13" ht="18" customHeight="1" spans="1:5" x14ac:dyDescent="0.25">
      <c r="A13" s="10" t="s">
        <v>20</v>
      </c>
      <c r="B13" s="11" t="s">
        <v>21</v>
      </c>
      <c r="C13" s="12">
        <f>$C$3-60</f>
      </c>
      <c r="D13" s="11" t="s">
        <v>17</v>
      </c>
      <c r="E13" s="13"/>
    </row>
    <row r="15" ht="20" customHeight="1" spans="1:5" x14ac:dyDescent="0.25">
      <c r="A15" s="8" t="s">
        <v>22</v>
      </c>
      <c r="B15" s="9"/>
      <c r="C15" s="9"/>
      <c r="D15" s="9"/>
      <c r="E15" s="9"/>
    </row>
    <row r="16" ht="18" customHeight="1" spans="1:5" x14ac:dyDescent="0.25">
      <c r="A16" s="10" t="s">
        <v>23</v>
      </c>
      <c r="B16" s="11" t="s">
        <v>24</v>
      </c>
      <c r="C16" s="12">
        <f>$C$3-45</f>
      </c>
      <c r="D16" s="11" t="s">
        <v>17</v>
      </c>
      <c r="E16" s="13"/>
    </row>
    <row r="17" ht="33" customHeight="1" spans="1:5" x14ac:dyDescent="0.25">
      <c r="A17" s="10" t="s">
        <v>25</v>
      </c>
      <c r="B17" s="11" t="s">
        <v>26</v>
      </c>
      <c r="C17" s="12">
        <f>$C$3-42</f>
      </c>
      <c r="D17" s="11" t="s">
        <v>17</v>
      </c>
      <c r="E17" s="13"/>
    </row>
    <row r="18" ht="18" customHeight="1" spans="1:5" x14ac:dyDescent="0.25">
      <c r="A18" s="10" t="s">
        <v>27</v>
      </c>
      <c r="B18" s="11" t="s">
        <v>28</v>
      </c>
      <c r="C18" s="12">
        <f>$C$3-38</f>
      </c>
      <c r="D18" s="11" t="s">
        <v>17</v>
      </c>
      <c r="E18" s="13"/>
    </row>
    <row r="19" ht="18" customHeight="1" spans="1:5" x14ac:dyDescent="0.25">
      <c r="A19" s="10" t="s">
        <v>29</v>
      </c>
      <c r="B19" s="11" t="s">
        <v>30</v>
      </c>
      <c r="C19" s="12">
        <f>$C$3-35</f>
      </c>
      <c r="D19" s="11" t="s">
        <v>17</v>
      </c>
      <c r="E19" s="13"/>
    </row>
    <row r="20" ht="18" customHeight="1" spans="1:5" x14ac:dyDescent="0.25">
      <c r="A20" s="10" t="s">
        <v>31</v>
      </c>
      <c r="B20" s="11" t="s">
        <v>32</v>
      </c>
      <c r="C20" s="12">
        <f>$C$3-32</f>
      </c>
      <c r="D20" s="11" t="s">
        <v>17</v>
      </c>
      <c r="E20" s="13"/>
    </row>
    <row r="21" ht="18" customHeight="1" spans="1:5" x14ac:dyDescent="0.25">
      <c r="A21" s="10" t="s">
        <v>33</v>
      </c>
      <c r="B21" s="11" t="s">
        <v>34</v>
      </c>
      <c r="C21" s="12">
        <f>$C$3-30</f>
      </c>
      <c r="D21" s="11" t="s">
        <v>17</v>
      </c>
      <c r="E21" s="13"/>
    </row>
    <row r="23" ht="20" customHeight="1" spans="1:5" x14ac:dyDescent="0.25">
      <c r="A23" s="8" t="s">
        <v>35</v>
      </c>
      <c r="B23" s="9"/>
      <c r="C23" s="9"/>
      <c r="D23" s="9"/>
      <c r="E23" s="9"/>
    </row>
    <row r="24" ht="18" customHeight="1" spans="1:5" x14ac:dyDescent="0.25">
      <c r="A24" s="10" t="s">
        <v>36</v>
      </c>
      <c r="B24" s="11" t="s">
        <v>37</v>
      </c>
      <c r="C24" s="12">
        <f>$C$3-15</f>
      </c>
      <c r="D24" s="11" t="s">
        <v>17</v>
      </c>
      <c r="E24" s="13"/>
    </row>
    <row r="25" ht="18" customHeight="1" spans="1:5" x14ac:dyDescent="0.25">
      <c r="A25" s="10" t="s">
        <v>38</v>
      </c>
      <c r="B25" s="11" t="s">
        <v>39</v>
      </c>
      <c r="C25" s="12">
        <f>$C$3-14</f>
      </c>
      <c r="D25" s="11" t="s">
        <v>17</v>
      </c>
      <c r="E25" s="13"/>
    </row>
    <row r="26" ht="18" customHeight="1" spans="1:5" x14ac:dyDescent="0.25">
      <c r="A26" s="10" t="s">
        <v>40</v>
      </c>
      <c r="B26" s="11" t="s">
        <v>41</v>
      </c>
      <c r="C26" s="12">
        <f>$C$3-12</f>
      </c>
      <c r="D26" s="11" t="s">
        <v>17</v>
      </c>
      <c r="E26" s="13"/>
    </row>
    <row r="27" ht="18" customHeight="1" spans="1:5" x14ac:dyDescent="0.25">
      <c r="A27" s="10" t="s">
        <v>42</v>
      </c>
      <c r="B27" s="11" t="s">
        <v>43</v>
      </c>
      <c r="C27" s="12">
        <f>$C$3-11</f>
      </c>
      <c r="D27" s="11" t="s">
        <v>17</v>
      </c>
      <c r="E27" s="13"/>
    </row>
    <row r="28" ht="33" customHeight="1" spans="1:5" x14ac:dyDescent="0.25">
      <c r="A28" s="10" t="s">
        <v>44</v>
      </c>
      <c r="B28" s="11" t="s">
        <v>45</v>
      </c>
      <c r="C28" s="12">
        <f>$C$3-10</f>
      </c>
      <c r="D28" s="11" t="s">
        <v>17</v>
      </c>
      <c r="E28" s="13"/>
    </row>
    <row r="29" ht="18" customHeight="1" spans="1:5" x14ac:dyDescent="0.25">
      <c r="A29" s="10" t="s">
        <v>46</v>
      </c>
      <c r="B29" s="11" t="s">
        <v>47</v>
      </c>
      <c r="C29" s="12">
        <f>$C$3-9</f>
      </c>
      <c r="D29" s="11" t="s">
        <v>17</v>
      </c>
      <c r="E29" s="13"/>
    </row>
    <row r="31" ht="20" customHeight="1" spans="1:5" x14ac:dyDescent="0.25">
      <c r="A31" s="8" t="s">
        <v>48</v>
      </c>
      <c r="B31" s="9"/>
      <c r="C31" s="9"/>
      <c r="D31" s="9"/>
      <c r="E31" s="9"/>
    </row>
    <row r="32" ht="18" customHeight="1" spans="1:5" x14ac:dyDescent="0.25">
      <c r="A32" s="10" t="s">
        <v>49</v>
      </c>
      <c r="B32" s="11" t="s">
        <v>50</v>
      </c>
      <c r="C32" s="12">
        <f>$C$3-4</f>
      </c>
      <c r="D32" s="11" t="s">
        <v>17</v>
      </c>
      <c r="E32" s="13"/>
    </row>
    <row r="33" ht="18" customHeight="1" spans="1:5" x14ac:dyDescent="0.25">
      <c r="A33" s="10" t="s">
        <v>51</v>
      </c>
      <c r="B33" s="11" t="s">
        <v>52</v>
      </c>
      <c r="C33" s="12">
        <f>$C$3-3</f>
      </c>
      <c r="D33" s="11" t="s">
        <v>17</v>
      </c>
      <c r="E33" s="13"/>
    </row>
    <row r="34" ht="18" customHeight="1" spans="1:5" x14ac:dyDescent="0.25">
      <c r="A34" s="10" t="s">
        <v>53</v>
      </c>
      <c r="B34" s="11" t="s">
        <v>54</v>
      </c>
      <c r="C34" s="12">
        <f>$C$3-2</f>
      </c>
      <c r="D34" s="11" t="s">
        <v>17</v>
      </c>
      <c r="E34" s="13"/>
    </row>
    <row r="35" ht="18" customHeight="1" spans="1:5" x14ac:dyDescent="0.25">
      <c r="A35" s="10" t="s">
        <v>55</v>
      </c>
      <c r="B35" s="11" t="s">
        <v>56</v>
      </c>
      <c r="C35" s="12">
        <f>$C$3-1</f>
      </c>
      <c r="D35" s="11" t="s">
        <v>17</v>
      </c>
      <c r="E35" s="13"/>
    </row>
    <row r="37" ht="20" customHeight="1" spans="1:5" x14ac:dyDescent="0.25">
      <c r="A37" s="8" t="s">
        <v>57</v>
      </c>
      <c r="B37" s="9"/>
      <c r="C37" s="9"/>
      <c r="D37" s="9"/>
      <c r="E37" s="9"/>
    </row>
    <row r="38" ht="18" customHeight="1" spans="1:5" x14ac:dyDescent="0.25">
      <c r="A38" s="10" t="s">
        <v>58</v>
      </c>
      <c r="B38" s="11" t="s">
        <v>59</v>
      </c>
      <c r="C38" s="12">
        <f>$C$3</f>
      </c>
      <c r="D38" s="11" t="s">
        <v>17</v>
      </c>
      <c r="E38" s="13"/>
    </row>
    <row r="39" ht="18" customHeight="1" spans="1:5" x14ac:dyDescent="0.25">
      <c r="A39" s="10" t="s">
        <v>60</v>
      </c>
      <c r="B39" s="11" t="s">
        <v>59</v>
      </c>
      <c r="C39" s="12">
        <f>$C$3</f>
      </c>
      <c r="D39" s="11" t="s">
        <v>17</v>
      </c>
      <c r="E39" s="13"/>
    </row>
    <row r="40" ht="18" customHeight="1" spans="1:5" x14ac:dyDescent="0.25">
      <c r="A40" s="10" t="s">
        <v>61</v>
      </c>
      <c r="B40" s="11" t="s">
        <v>59</v>
      </c>
      <c r="C40" s="12">
        <f>$C$3</f>
      </c>
      <c r="D40" s="11" t="s">
        <v>17</v>
      </c>
      <c r="E40" s="13"/>
    </row>
    <row r="41" ht="18" customHeight="1" spans="1:5" x14ac:dyDescent="0.25">
      <c r="A41" s="10" t="s">
        <v>62</v>
      </c>
      <c r="B41" s="11" t="s">
        <v>59</v>
      </c>
      <c r="C41" s="12">
        <f>$C$3</f>
      </c>
      <c r="D41" s="11" t="s">
        <v>17</v>
      </c>
      <c r="E41" s="13"/>
    </row>
    <row r="43" ht="20" customHeight="1" spans="1:5" x14ac:dyDescent="0.25">
      <c r="A43" s="8" t="s">
        <v>63</v>
      </c>
      <c r="B43" s="9"/>
      <c r="C43" s="9"/>
      <c r="D43" s="9"/>
      <c r="E43" s="9"/>
    </row>
    <row r="44" ht="18" customHeight="1" spans="1:5" x14ac:dyDescent="0.25">
      <c r="A44" s="10" t="s">
        <v>64</v>
      </c>
      <c r="B44" s="11" t="s">
        <v>65</v>
      </c>
      <c r="C44" s="12">
        <f>$C$3+3</f>
      </c>
      <c r="D44" s="11" t="s">
        <v>17</v>
      </c>
      <c r="E44" s="13"/>
    </row>
    <row r="45" ht="18" customHeight="1" spans="1:5" x14ac:dyDescent="0.25">
      <c r="A45" s="10" t="s">
        <v>66</v>
      </c>
      <c r="B45" s="11" t="s">
        <v>67</v>
      </c>
      <c r="C45" s="12">
        <f>$C$3+5</f>
      </c>
      <c r="D45" s="11" t="s">
        <v>17</v>
      </c>
      <c r="E45" s="13"/>
    </row>
    <row r="46" ht="18" customHeight="1" spans="1:5" x14ac:dyDescent="0.25">
      <c r="A46" s="10" t="s">
        <v>68</v>
      </c>
      <c r="B46" s="11" t="s">
        <v>69</v>
      </c>
      <c r="C46" s="12">
        <f>$C$3+7</f>
      </c>
      <c r="D46" s="11" t="s">
        <v>17</v>
      </c>
      <c r="E46" s="13"/>
    </row>
    <row r="47" ht="18" customHeight="1" spans="1:5" x14ac:dyDescent="0.25">
      <c r="A47" s="10" t="s">
        <v>70</v>
      </c>
      <c r="B47" s="11" t="s">
        <v>69</v>
      </c>
      <c r="C47" s="12">
        <f>$C$3+7</f>
      </c>
      <c r="D47" s="11" t="s">
        <v>17</v>
      </c>
      <c r="E47" s="13"/>
    </row>
    <row r="49" ht="14" customHeight="1" spans="1:1" x14ac:dyDescent="0.25">
      <c r="A49" s="14" t="s">
        <v>71</v>
      </c>
    </row>
    <row r="53" ht="16" customHeight="1" spans="1:1" x14ac:dyDescent="0.25">
      <c r="A53" s="6" t="s">
        <v>72</v>
      </c>
    </row>
    <row r="54" ht="16" customHeight="1" spans="1:1" x14ac:dyDescent="0.25">
      <c r="A54" s="15" t="s">
        <v>73</v>
      </c>
    </row>
  </sheetData>
  <sheetProtection sheet="1" formatCells="0" formatColumns="0" formatRows="0" insertColumns="0" insertRows="0" deleteColumns="0" deleteRows="0" sort="0" autoFilter="0"/>
  <mergeCells count="2">
    <mergeCell ref="A1:E1"/>
    <mergeCell ref="A2:E2"/>
  </mergeCells>
  <conditionalFormatting sqref="A9:E9">
    <cfRule type="expression" dxfId="0" priority="1">
      <formula>AND($D9&lt;&gt;"",$D9="Oui")</formula>
    </cfRule>
  </conditionalFormatting>
  <conditionalFormatting sqref="A10:E10">
    <cfRule type="expression" dxfId="1" priority="1">
      <formula>AND($D10&lt;&gt;"",$D10="Oui")</formula>
    </cfRule>
  </conditionalFormatting>
  <conditionalFormatting sqref="A11:E11">
    <cfRule type="expression" dxfId="2" priority="1">
      <formula>AND($D11&lt;&gt;"",$D11="Oui")</formula>
    </cfRule>
  </conditionalFormatting>
  <conditionalFormatting sqref="A12:E12">
    <cfRule type="expression" dxfId="3" priority="1">
      <formula>AND($D12&lt;&gt;"",$D12="Oui")</formula>
    </cfRule>
  </conditionalFormatting>
  <conditionalFormatting sqref="A13:E13">
    <cfRule type="expression" dxfId="4" priority="1">
      <formula>AND($D13&lt;&gt;"",$D13="Oui")</formula>
    </cfRule>
  </conditionalFormatting>
  <conditionalFormatting sqref="A16:E16">
    <cfRule type="expression" dxfId="5" priority="1">
      <formula>AND($D16&lt;&gt;"",$D16="Oui")</formula>
    </cfRule>
  </conditionalFormatting>
  <conditionalFormatting sqref="A17:E17">
    <cfRule type="expression" dxfId="6" priority="1">
      <formula>AND($D17&lt;&gt;"",$D17="Oui")</formula>
    </cfRule>
  </conditionalFormatting>
  <conditionalFormatting sqref="A18:E18">
    <cfRule type="expression" dxfId="7" priority="1">
      <formula>AND($D18&lt;&gt;"",$D18="Oui")</formula>
    </cfRule>
  </conditionalFormatting>
  <conditionalFormatting sqref="A19:E19">
    <cfRule type="expression" dxfId="8" priority="1">
      <formula>AND($D19&lt;&gt;"",$D19="Oui")</formula>
    </cfRule>
  </conditionalFormatting>
  <conditionalFormatting sqref="A20:E20">
    <cfRule type="expression" dxfId="9" priority="1">
      <formula>AND($D20&lt;&gt;"",$D20="Oui")</formula>
    </cfRule>
  </conditionalFormatting>
  <conditionalFormatting sqref="A21:E21">
    <cfRule type="expression" dxfId="10" priority="1">
      <formula>AND($D21&lt;&gt;"",$D21="Oui")</formula>
    </cfRule>
  </conditionalFormatting>
  <conditionalFormatting sqref="A24:E24">
    <cfRule type="expression" dxfId="11" priority="1">
      <formula>AND($D24&lt;&gt;"",$D24="Oui")</formula>
    </cfRule>
  </conditionalFormatting>
  <conditionalFormatting sqref="A25:E25">
    <cfRule type="expression" dxfId="12" priority="1">
      <formula>AND($D25&lt;&gt;"",$D25="Oui")</formula>
    </cfRule>
  </conditionalFormatting>
  <conditionalFormatting sqref="A26:E26">
    <cfRule type="expression" dxfId="13" priority="1">
      <formula>AND($D26&lt;&gt;"",$D26="Oui")</formula>
    </cfRule>
  </conditionalFormatting>
  <conditionalFormatting sqref="A27:E27">
    <cfRule type="expression" dxfId="14" priority="1">
      <formula>AND($D27&lt;&gt;"",$D27="Oui")</formula>
    </cfRule>
  </conditionalFormatting>
  <conditionalFormatting sqref="A28:E28">
    <cfRule type="expression" dxfId="15" priority="1">
      <formula>AND($D28&lt;&gt;"",$D28="Oui")</formula>
    </cfRule>
  </conditionalFormatting>
  <conditionalFormatting sqref="A29:E29">
    <cfRule type="expression" dxfId="16" priority="1">
      <formula>AND($D29&lt;&gt;"",$D29="Oui")</formula>
    </cfRule>
  </conditionalFormatting>
  <conditionalFormatting sqref="A32:E32">
    <cfRule type="expression" dxfId="17" priority="1">
      <formula>AND($D32&lt;&gt;"",$D32="Oui")</formula>
    </cfRule>
  </conditionalFormatting>
  <conditionalFormatting sqref="A33:E33">
    <cfRule type="expression" dxfId="18" priority="1">
      <formula>AND($D33&lt;&gt;"",$D33="Oui")</formula>
    </cfRule>
  </conditionalFormatting>
  <conditionalFormatting sqref="A34:E34">
    <cfRule type="expression" dxfId="19" priority="1">
      <formula>AND($D34&lt;&gt;"",$D34="Oui")</formula>
    </cfRule>
  </conditionalFormatting>
  <conditionalFormatting sqref="A35:E35">
    <cfRule type="expression" dxfId="20" priority="1">
      <formula>AND($D35&lt;&gt;"",$D35="Oui")</formula>
    </cfRule>
  </conditionalFormatting>
  <conditionalFormatting sqref="A38:E38">
    <cfRule type="expression" dxfId="21" priority="1">
      <formula>AND($D38&lt;&gt;"",$D38="Oui")</formula>
    </cfRule>
  </conditionalFormatting>
  <conditionalFormatting sqref="A39:E39">
    <cfRule type="expression" dxfId="22" priority="1">
      <formula>AND($D39&lt;&gt;"",$D39="Oui")</formula>
    </cfRule>
  </conditionalFormatting>
  <conditionalFormatting sqref="A40:E40">
    <cfRule type="expression" dxfId="23" priority="1">
      <formula>AND($D40&lt;&gt;"",$D40="Oui")</formula>
    </cfRule>
  </conditionalFormatting>
  <conditionalFormatting sqref="A41:E41">
    <cfRule type="expression" dxfId="24" priority="1">
      <formula>AND($D41&lt;&gt;"",$D41="Oui")</formula>
    </cfRule>
  </conditionalFormatting>
  <conditionalFormatting sqref="A44:E44">
    <cfRule type="expression" dxfId="25" priority="1">
      <formula>AND($D44&lt;&gt;"",$D44="Oui")</formula>
    </cfRule>
  </conditionalFormatting>
  <conditionalFormatting sqref="A45:E45">
    <cfRule type="expression" dxfId="26" priority="1">
      <formula>AND($D45&lt;&gt;"",$D45="Oui")</formula>
    </cfRule>
  </conditionalFormatting>
  <conditionalFormatting sqref="A46:E46">
    <cfRule type="expression" dxfId="27" priority="1">
      <formula>AND($D46&lt;&gt;"",$D46="Oui")</formula>
    </cfRule>
  </conditionalFormatting>
  <conditionalFormatting sqref="A47:E47">
    <cfRule type="expression" dxfId="28" priority="1">
      <formula>AND($D47&lt;&gt;"",$D47="Oui")</formula>
    </cfRule>
  </conditionalFormatting>
  <dataValidations count="7">
    <dataValidation type="list" allowBlank="1" showErrorMessage="1" errorStyle="warning" errorTitle="Valeur inconnue" error="Choisis Oui ou Non dans la liste." sqref="D10:D13">
      <formula1>"Oui,Non"</formula1>
    </dataValidation>
    <dataValidation type="list" allowBlank="1" showErrorMessage="1" errorStyle="warning" errorTitle="Valeur inconnue" error="Choisis Oui ou Non dans la liste." sqref="D16:D21">
      <formula1>"Oui,Non"</formula1>
    </dataValidation>
    <dataValidation type="list" allowBlank="1" showErrorMessage="1" errorStyle="warning" errorTitle="Valeur inconnue" error="Choisis Oui ou Non dans la liste." sqref="D24:D29">
      <formula1>"Oui,Non"</formula1>
    </dataValidation>
    <dataValidation type="list" allowBlank="1" showErrorMessage="1" errorStyle="warning" errorTitle="Valeur inconnue" error="Choisis Oui ou Non dans la liste." sqref="D32:D35">
      <formula1>"Oui,Non"</formula1>
    </dataValidation>
    <dataValidation type="list" allowBlank="1" showErrorMessage="1" errorStyle="warning" errorTitle="Valeur inconnue" error="Choisis Oui ou Non dans la liste." sqref="D38:D41">
      <formula1>"Oui,Non"</formula1>
    </dataValidation>
    <dataValidation type="list" allowBlank="1" showErrorMessage="1" errorStyle="warning" errorTitle="Valeur inconnue" error="Choisis Oui ou Non dans la liste." sqref="D44:D47">
      <formula1>"Oui,Non"</formula1>
    </dataValidation>
    <dataValidation type="list" allowBlank="1" showErrorMessage="1" errorStyle="warning" errorTitle="Valeur inconnue" error="Choisis Oui ou Non dans la liste." sqref="D9:D13">
      <formula1>"Oui,Non"</formula1>
    </dataValidation>
  </dataValidations>
  <hyperlinks>
    <hyperlink ref="A53" r:id="rId1"/>
    <hyperlink ref="A5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 EVG EVJF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2026-06-23T20:11:57Z</dcterms:created>
  <dcterms:modified xsi:type="dcterms:W3CDTF">2026-06-23T20:11:57Z</dcterms:modified>
</cp:coreProperties>
</file>