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Équipes" state="visible" r:id="rId4"/>
    <sheet sheetId="2" name="Tirage" state="visible" r:id="rId5"/>
    <sheet sheetId="3" name="Feuilles de match" state="visible" r:id="rId6"/>
    <sheet sheetId="4" name="Classement" state="visible" r:id="rId7"/>
  </sheets>
  <calcPr calcId="171027"/>
</workbook>
</file>

<file path=xl/sharedStrings.xml><?xml version="1.0" encoding="utf-8"?>
<sst xmlns="http://schemas.openxmlformats.org/spreadsheetml/2006/main" count="86" uniqueCount="69">
  <si>
    <t>Concours de pétanque</t>
  </si>
  <si>
    <t>Saisis le nom de chaque équipe et de ses joueurs dans le tableau ci-dessous.</t>
  </si>
  <si>
    <t>#</t>
  </si>
  <si>
    <t>Nom de l'équipe</t>
  </si>
  <si>
    <t>Joueur 1</t>
  </si>
  <si>
    <t>Joueur 2 / Joueur 3</t>
  </si>
  <si>
    <t>Aléa</t>
  </si>
  <si>
    <t>Les Boules d'Or</t>
  </si>
  <si>
    <t>Jean Dupont</t>
  </si>
  <si>
    <t>Pierre Martin</t>
  </si>
  <si>
    <t>Les Rouleurs Fous</t>
  </si>
  <si>
    <t>Marie Curie</t>
  </si>
  <si>
    <t>Luc Bernard</t>
  </si>
  <si>
    <t>Team Cochonnet</t>
  </si>
  <si>
    <t>Sophie Lebrun</t>
  </si>
  <si>
    <t>Marc Leroy</t>
  </si>
  <si>
    <t>Les Pointers</t>
  </si>
  <si>
    <t>Anne Petit</t>
  </si>
  <si>
    <t>Julien Morel</t>
  </si>
  <si>
    <t>Les Tireurs d'élite</t>
  </si>
  <si>
    <t>Paul Girard</t>
  </si>
  <si>
    <t>Claire Simon</t>
  </si>
  <si>
    <t>Boules &amp; Boulettes</t>
  </si>
  <si>
    <t>Hugo Dubois</t>
  </si>
  <si>
    <t>Emma Perrin</t>
  </si>
  <si>
    <t>Les Pétailleurs</t>
  </si>
  <si>
    <t>Thomas Richard</t>
  </si>
  <si>
    <t>Camille Blanc</t>
  </si>
  <si>
    <t>Terrain Conquis</t>
  </si>
  <si>
    <t>Alice Garnier</t>
  </si>
  <si>
    <t>Nicolas Lambert</t>
  </si>
  <si>
    <t>La colonne « Aléa » sert au tirage automatique des parties. Inutile de la modifier.</t>
  </si>
  <si>
    <t>Modèle gratuit créé par Le Dojo Club</t>
  </si>
  <si>
    <t>Tous nos modèles Excel à télécharger sur ledojo.club/modeles-excel</t>
  </si>
  <si>
    <t>Tirage des parties</t>
  </si>
  <si>
    <t>Appuie sur la touche F9 pour relancer le tirage. Les équipes proviennent de la feuille Équipes.</t>
  </si>
  <si>
    <t>Équipe A</t>
  </si>
  <si>
    <t>contre</t>
  </si>
  <si>
    <t>Équipe B</t>
  </si>
  <si>
    <t>Terrain / Heure</t>
  </si>
  <si>
    <t>vs</t>
  </si>
  <si>
    <t>Terrain 1</t>
  </si>
  <si>
    <t>Terrain 2</t>
  </si>
  <si>
    <t>Terrain 3</t>
  </si>
  <si>
    <t>Terrain 4</t>
  </si>
  <si>
    <t>Terrain 5</t>
  </si>
  <si>
    <t>Terrain 6</t>
  </si>
  <si>
    <t>Terrain 7</t>
  </si>
  <si>
    <t>Terrain 8</t>
  </si>
  <si>
    <t>Appuie sur F9 pour un nouveau tirage. Copie les colonnes A à D et colle en valeurs pour figer les paires. La colonne Terrain / Heure est libre.</t>
  </si>
  <si>
    <t>Feuilles de match</t>
  </si>
  <si>
    <t>Saisis les scores de chaque partie. Le vainqueur se calcule automatiquement.</t>
  </si>
  <si>
    <t>Match</t>
  </si>
  <si>
    <t>Score A</t>
  </si>
  <si>
    <t>Score B</t>
  </si>
  <si>
    <t>Vainqueur</t>
  </si>
  <si>
    <t>Ligne en vert = match joué avec un vainqueur connu. Le vainqueur se calcule tout seul.</t>
  </si>
  <si>
    <t>Cette feuille est protégée sans mot de passe pour préserver les formules. Pour la déverrouiller, va dans Révision puis « Ôter la protection ».</t>
  </si>
  <si>
    <t>Classement général</t>
  </si>
  <si>
    <t>Le classement se met à jour à chaque score saisi dans la feuille Feuilles de match.</t>
  </si>
  <si>
    <t>Rang</t>
  </si>
  <si>
    <t>Équipe</t>
  </si>
  <si>
    <t>MJ</t>
  </si>
  <si>
    <t>Pts</t>
  </si>
  <si>
    <t>V</t>
  </si>
  <si>
    <t>D</t>
  </si>
  <si>
    <t>BP</t>
  </si>
  <si>
    <t>BC</t>
  </si>
  <si>
    <t>Les trois premières équipes (qui ont joué au moins un match) ressortent en vert.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</si>
</sst>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color theme="1"/>
      <family val="2"/>
      <scheme val="minor"/>
      <sz val="11"/>
      <name val="Calibri"/>
    </font>
    <font>
      <b/>
      <color rgb="FF0F172A"/>
      <sz val="16"/>
    </font>
    <font>
      <color rgb="FF0F172A"/>
      <sz val="10"/>
    </font>
    <font>
      <b/>
      <color rgb="FFFFFFFF"/>
      <sz val="10"/>
    </font>
    <font>
      <b/>
      <color rgb="FF64748B"/>
      <sz val="9"/>
    </font>
    <font>
      <b/>
      <color rgb="FF64748B"/>
      <sz val="10"/>
    </font>
    <font>
      <color rgb="FF64748B"/>
      <sz val="9"/>
    </font>
    <font>
      <i/>
      <color rgb="FF64748B"/>
      <sz val="9"/>
    </font>
    <font>
      <u/>
      <color rgb="FF64748B"/>
      <sz val="9"/>
    </font>
    <font>
      <color rgb="FF64748B"/>
      <sz val="10"/>
    </font>
    <font>
      <b/>
      <color rgb="FF047857"/>
      <sz val="10"/>
    </font>
    <font>
      <i/>
      <color rgb="FF94A3B8"/>
      <sz val="8"/>
    </font>
  </fonts>
  <fills count="6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F1F5F9"/>
      </patternFill>
    </fill>
    <fill>
      <patternFill patternType="solid">
        <fgColor rgb="FFFFFFFF"/>
      </patternFill>
    </fill>
    <fill>
      <patternFill patternType="solid">
        <fgColor rgb="FFD1FAE5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164" fontId="6" fillId="3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Protection="1">
      <protection locked="0"/>
    </xf>
    <xf numFmtId="0" fontId="10" fillId="3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2">
    <dxf>
      <fill>
        <patternFill patternType="solid">
          <bgColor rgb="FFD1FAE5"/>
        </patternFill>
      </fill>
    </dxf>
    <dxf>
      <font>
        <b/>
        <color rgb="FF047857"/>
      </font>
      <fill>
        <patternFill patternType="solid">
          <bgColor rgb="FFD1FAE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28" customWidth="1"/>
    <col min="3" max="4" width="22" customWidth="1"/>
    <col min="6" max="6" width="10" customWidth="1"/>
  </cols>
  <sheetData>
    <row r="1" ht="28" customHeight="1" spans="1:4" x14ac:dyDescent="0.25">
      <c r="A1" s="1" t="s">
        <v>0</v>
      </c>
      <c r="B1" s="1"/>
      <c r="C1" s="1"/>
      <c r="D1" s="1"/>
    </row>
    <row r="2" ht="16" customHeight="1" spans="1:4" x14ac:dyDescent="0.25">
      <c r="A2" s="2" t="s">
        <v>1</v>
      </c>
      <c r="B2" s="2"/>
      <c r="C2" s="2"/>
      <c r="D2" s="2"/>
    </row>
    <row r="3" ht="8" customHeight="1" x14ac:dyDescent="0.25"/>
    <row r="4" ht="22" customHeight="1" spans="1:6" x14ac:dyDescent="0.25">
      <c r="A4" s="3" t="s">
        <v>2</v>
      </c>
      <c r="B4" s="3" t="s">
        <v>3</v>
      </c>
      <c r="C4" s="3" t="s">
        <v>4</v>
      </c>
      <c r="D4" s="3" t="s">
        <v>5</v>
      </c>
      <c r="F4" s="4" t="s">
        <v>6</v>
      </c>
    </row>
    <row r="5" ht="20" customHeight="1" spans="1:6" x14ac:dyDescent="0.25">
      <c r="A5" s="5">
        <v>1</v>
      </c>
      <c r="B5" s="6" t="s">
        <v>7</v>
      </c>
      <c r="C5" s="6" t="s">
        <v>8</v>
      </c>
      <c r="D5" s="6" t="s">
        <v>9</v>
      </c>
      <c r="F5" s="7">
        <f>IF(B5="","",RAND())</f>
      </c>
    </row>
    <row r="6" ht="20" customHeight="1" spans="1:6" x14ac:dyDescent="0.25">
      <c r="A6" s="5">
        <v>2</v>
      </c>
      <c r="B6" s="6" t="s">
        <v>10</v>
      </c>
      <c r="C6" s="6" t="s">
        <v>11</v>
      </c>
      <c r="D6" s="6" t="s">
        <v>12</v>
      </c>
      <c r="F6" s="7">
        <f>IF(B6="","",RAND())</f>
      </c>
    </row>
    <row r="7" ht="20" customHeight="1" spans="1:6" x14ac:dyDescent="0.25">
      <c r="A7" s="5">
        <v>3</v>
      </c>
      <c r="B7" s="6" t="s">
        <v>13</v>
      </c>
      <c r="C7" s="6" t="s">
        <v>14</v>
      </c>
      <c r="D7" s="6" t="s">
        <v>15</v>
      </c>
      <c r="F7" s="7">
        <f>IF(B7="","",RAND())</f>
      </c>
    </row>
    <row r="8" ht="20" customHeight="1" spans="1:6" x14ac:dyDescent="0.25">
      <c r="A8" s="5">
        <v>4</v>
      </c>
      <c r="B8" s="6" t="s">
        <v>16</v>
      </c>
      <c r="C8" s="6" t="s">
        <v>17</v>
      </c>
      <c r="D8" s="6" t="s">
        <v>18</v>
      </c>
      <c r="F8" s="7">
        <f>IF(B8="","",RAND())</f>
      </c>
    </row>
    <row r="9" ht="20" customHeight="1" spans="1:6" x14ac:dyDescent="0.25">
      <c r="A9" s="5">
        <v>5</v>
      </c>
      <c r="B9" s="6" t="s">
        <v>19</v>
      </c>
      <c r="C9" s="6" t="s">
        <v>20</v>
      </c>
      <c r="D9" s="6" t="s">
        <v>21</v>
      </c>
      <c r="F9" s="7">
        <f>IF(B9="","",RAND())</f>
      </c>
    </row>
    <row r="10" ht="20" customHeight="1" spans="1:6" x14ac:dyDescent="0.25">
      <c r="A10" s="5">
        <v>6</v>
      </c>
      <c r="B10" s="6" t="s">
        <v>22</v>
      </c>
      <c r="C10" s="6" t="s">
        <v>23</v>
      </c>
      <c r="D10" s="6" t="s">
        <v>24</v>
      </c>
      <c r="F10" s="7">
        <f>IF(B10="","",RAND())</f>
      </c>
    </row>
    <row r="11" ht="20" customHeight="1" spans="1:6" x14ac:dyDescent="0.25">
      <c r="A11" s="5">
        <v>7</v>
      </c>
      <c r="B11" s="6" t="s">
        <v>25</v>
      </c>
      <c r="C11" s="6" t="s">
        <v>26</v>
      </c>
      <c r="D11" s="6" t="s">
        <v>27</v>
      </c>
      <c r="F11" s="7">
        <f>IF(B11="","",RAND())</f>
      </c>
    </row>
    <row r="12" ht="20" customHeight="1" spans="1:6" x14ac:dyDescent="0.25">
      <c r="A12" s="5">
        <v>8</v>
      </c>
      <c r="B12" s="6" t="s">
        <v>28</v>
      </c>
      <c r="C12" s="6" t="s">
        <v>29</v>
      </c>
      <c r="D12" s="6" t="s">
        <v>30</v>
      </c>
      <c r="F12" s="7">
        <f>IF(B12="","",RAND())</f>
      </c>
    </row>
    <row r="13" ht="20" customHeight="1" spans="1:6" x14ac:dyDescent="0.25">
      <c r="A13" s="5">
        <v>9</v>
      </c>
      <c r="B13" s="6"/>
      <c r="C13" s="6"/>
      <c r="D13" s="6"/>
      <c r="F13" s="7">
        <f>IF(B13="","",RAND())</f>
      </c>
    </row>
    <row r="14" ht="20" customHeight="1" spans="1:6" x14ac:dyDescent="0.25">
      <c r="A14" s="5">
        <v>10</v>
      </c>
      <c r="B14" s="6"/>
      <c r="C14" s="6"/>
      <c r="D14" s="6"/>
      <c r="F14" s="7">
        <f>IF(B14="","",RAND())</f>
      </c>
    </row>
    <row r="15" ht="20" customHeight="1" spans="1:6" x14ac:dyDescent="0.25">
      <c r="A15" s="5">
        <v>11</v>
      </c>
      <c r="B15" s="6"/>
      <c r="C15" s="6"/>
      <c r="D15" s="6"/>
      <c r="F15" s="7">
        <f>IF(B15="","",RAND())</f>
      </c>
    </row>
    <row r="16" ht="20" customHeight="1" spans="1:6" x14ac:dyDescent="0.25">
      <c r="A16" s="5">
        <v>12</v>
      </c>
      <c r="B16" s="6"/>
      <c r="C16" s="6"/>
      <c r="D16" s="6"/>
      <c r="F16" s="7">
        <f>IF(B16="","",RAND())</f>
      </c>
    </row>
    <row r="17" ht="20" customHeight="1" spans="1:6" x14ac:dyDescent="0.25">
      <c r="A17" s="5">
        <v>13</v>
      </c>
      <c r="B17" s="6"/>
      <c r="C17" s="6"/>
      <c r="D17" s="6"/>
      <c r="F17" s="7">
        <f>IF(B17="","",RAND())</f>
      </c>
    </row>
    <row r="18" ht="20" customHeight="1" spans="1:6" x14ac:dyDescent="0.25">
      <c r="A18" s="5">
        <v>14</v>
      </c>
      <c r="B18" s="6"/>
      <c r="C18" s="6"/>
      <c r="D18" s="6"/>
      <c r="F18" s="7">
        <f>IF(B18="","",RAND())</f>
      </c>
    </row>
    <row r="19" ht="20" customHeight="1" spans="1:6" x14ac:dyDescent="0.25">
      <c r="A19" s="5">
        <v>15</v>
      </c>
      <c r="B19" s="6"/>
      <c r="C19" s="6"/>
      <c r="D19" s="6"/>
      <c r="F19" s="7">
        <f>IF(B19="","",RAND())</f>
      </c>
    </row>
    <row r="20" ht="20" customHeight="1" spans="1:6" x14ac:dyDescent="0.25">
      <c r="A20" s="5">
        <v>16</v>
      </c>
      <c r="B20" s="6"/>
      <c r="C20" s="6"/>
      <c r="D20" s="6"/>
      <c r="F20" s="7">
        <f>IF(B20="","",RAND())</f>
      </c>
    </row>
    <row r="22" ht="16" customHeight="1" spans="1:1" x14ac:dyDescent="0.25">
      <c r="A22" s="8" t="s">
        <v>31</v>
      </c>
    </row>
    <row r="26" ht="16" customHeight="1" spans="1:1" x14ac:dyDescent="0.25">
      <c r="A26" s="8" t="s">
        <v>32</v>
      </c>
    </row>
    <row r="27" ht="16" customHeight="1" spans="1:1" x14ac:dyDescent="0.25">
      <c r="A27" s="9" t="s">
        <v>33</v>
      </c>
    </row>
  </sheetData>
  <mergeCells count="2">
    <mergeCell ref="A1:D1"/>
    <mergeCell ref="A2:D2"/>
  </mergeCells>
  <hyperlinks>
    <hyperlink ref="A26" r:id="rId1"/>
    <hyperlink ref="A27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 showGridLines="0"/>
  </sheetViews>
  <sheetFormatPr defaultRowHeight="15" outlineLevelRow="0" outlineLevelCol="0" x14ac:dyDescent="55"/>
  <cols>
    <col min="1" max="1" width="6" customWidth="1"/>
    <col min="2" max="2" width="28" customWidth="1"/>
    <col min="3" max="3" width="10" customWidth="1"/>
    <col min="4" max="4" width="28" customWidth="1"/>
    <col min="5" max="5" width="18" customWidth="1"/>
  </cols>
  <sheetData>
    <row r="1" ht="28" customHeight="1" spans="1:5" x14ac:dyDescent="0.25">
      <c r="A1" s="1" t="s">
        <v>34</v>
      </c>
      <c r="B1" s="1"/>
      <c r="C1" s="1"/>
      <c r="D1" s="1"/>
      <c r="E1" s="1"/>
    </row>
    <row r="2" ht="16" customHeight="1" spans="1:5" x14ac:dyDescent="0.25">
      <c r="A2" s="2" t="s">
        <v>35</v>
      </c>
      <c r="B2" s="2"/>
      <c r="C2" s="2"/>
      <c r="D2" s="2"/>
      <c r="E2" s="2"/>
    </row>
    <row r="3" ht="8" customHeight="1" x14ac:dyDescent="0.25"/>
    <row r="4" ht="22" customHeight="1" spans="1:5" x14ac:dyDescent="0.25">
      <c r="A4" s="3" t="s">
        <v>2</v>
      </c>
      <c r="B4" s="3" t="s">
        <v>36</v>
      </c>
      <c r="C4" s="3" t="s">
        <v>37</v>
      </c>
      <c r="D4" s="3" t="s">
        <v>38</v>
      </c>
      <c r="E4" s="3" t="s">
        <v>39</v>
      </c>
    </row>
    <row r="5" ht="20" customHeight="1" spans="1:5" x14ac:dyDescent="0.25">
      <c r="A5" s="10">
        <v>1</v>
      </c>
      <c r="B5" s="11">
        <f>IFERROR(INDEX(Équipes!$B$5:$B$20,MATCH(LARGE(Équipes!$F$5:$F$20,1),Équipes!$F$5:$F$20,0)),"")</f>
      </c>
      <c r="C5" s="10" t="s">
        <v>40</v>
      </c>
      <c r="D5" s="11">
        <f>IFERROR(INDEX(Équipes!$B$5:$B$20,MATCH(LARGE(Équipes!$F$5:$F$20,2),Équipes!$F$5:$F$20,0)),"")</f>
      </c>
      <c r="E5" s="12" t="s">
        <v>41</v>
      </c>
    </row>
    <row r="6" ht="20" customHeight="1" spans="1:5" x14ac:dyDescent="0.25">
      <c r="A6" s="10">
        <v>2</v>
      </c>
      <c r="B6" s="11">
        <f>IFERROR(INDEX(Équipes!$B$5:$B$20,MATCH(LARGE(Équipes!$F$5:$F$20,3),Équipes!$F$5:$F$20,0)),"")</f>
      </c>
      <c r="C6" s="10" t="s">
        <v>40</v>
      </c>
      <c r="D6" s="11">
        <f>IFERROR(INDEX(Équipes!$B$5:$B$20,MATCH(LARGE(Équipes!$F$5:$F$20,4),Équipes!$F$5:$F$20,0)),"")</f>
      </c>
      <c r="E6" s="12" t="s">
        <v>42</v>
      </c>
    </row>
    <row r="7" ht="20" customHeight="1" spans="1:5" x14ac:dyDescent="0.25">
      <c r="A7" s="10">
        <v>3</v>
      </c>
      <c r="B7" s="11">
        <f>IFERROR(INDEX(Équipes!$B$5:$B$20,MATCH(LARGE(Équipes!$F$5:$F$20,5),Équipes!$F$5:$F$20,0)),"")</f>
      </c>
      <c r="C7" s="10" t="s">
        <v>40</v>
      </c>
      <c r="D7" s="11">
        <f>IFERROR(INDEX(Équipes!$B$5:$B$20,MATCH(LARGE(Équipes!$F$5:$F$20,6),Équipes!$F$5:$F$20,0)),"")</f>
      </c>
      <c r="E7" s="12" t="s">
        <v>43</v>
      </c>
    </row>
    <row r="8" ht="20" customHeight="1" spans="1:5" x14ac:dyDescent="0.25">
      <c r="A8" s="10">
        <v>4</v>
      </c>
      <c r="B8" s="11">
        <f>IFERROR(INDEX(Équipes!$B$5:$B$20,MATCH(LARGE(Équipes!$F$5:$F$20,7),Équipes!$F$5:$F$20,0)),"")</f>
      </c>
      <c r="C8" s="10" t="s">
        <v>40</v>
      </c>
      <c r="D8" s="11">
        <f>IFERROR(INDEX(Équipes!$B$5:$B$20,MATCH(LARGE(Équipes!$F$5:$F$20,8),Équipes!$F$5:$F$20,0)),"")</f>
      </c>
      <c r="E8" s="12" t="s">
        <v>44</v>
      </c>
    </row>
    <row r="9" ht="20" customHeight="1" spans="1:5" x14ac:dyDescent="0.25">
      <c r="A9" s="10">
        <v>5</v>
      </c>
      <c r="B9" s="11">
        <f>IFERROR(INDEX(Équipes!$B$5:$B$20,MATCH(LARGE(Équipes!$F$5:$F$20,9),Équipes!$F$5:$F$20,0)),"")</f>
      </c>
      <c r="C9" s="10" t="s">
        <v>40</v>
      </c>
      <c r="D9" s="11">
        <f>IFERROR(INDEX(Équipes!$B$5:$B$20,MATCH(LARGE(Équipes!$F$5:$F$20,10),Équipes!$F$5:$F$20,0)),"")</f>
      </c>
      <c r="E9" s="12" t="s">
        <v>45</v>
      </c>
    </row>
    <row r="10" ht="20" customHeight="1" spans="1:5" x14ac:dyDescent="0.25">
      <c r="A10" s="10">
        <v>6</v>
      </c>
      <c r="B10" s="11">
        <f>IFERROR(INDEX(Équipes!$B$5:$B$20,MATCH(LARGE(Équipes!$F$5:$F$20,11),Équipes!$F$5:$F$20,0)),"")</f>
      </c>
      <c r="C10" s="10" t="s">
        <v>40</v>
      </c>
      <c r="D10" s="11">
        <f>IFERROR(INDEX(Équipes!$B$5:$B$20,MATCH(LARGE(Équipes!$F$5:$F$20,12),Équipes!$F$5:$F$20,0)),"")</f>
      </c>
      <c r="E10" s="12" t="s">
        <v>46</v>
      </c>
    </row>
    <row r="11" ht="20" customHeight="1" spans="1:5" x14ac:dyDescent="0.25">
      <c r="A11" s="10">
        <v>7</v>
      </c>
      <c r="B11" s="11">
        <f>IFERROR(INDEX(Équipes!$B$5:$B$20,MATCH(LARGE(Équipes!$F$5:$F$20,13),Équipes!$F$5:$F$20,0)),"")</f>
      </c>
      <c r="C11" s="10" t="s">
        <v>40</v>
      </c>
      <c r="D11" s="11">
        <f>IFERROR(INDEX(Équipes!$B$5:$B$20,MATCH(LARGE(Équipes!$F$5:$F$20,14),Équipes!$F$5:$F$20,0)),"")</f>
      </c>
      <c r="E11" s="12" t="s">
        <v>47</v>
      </c>
    </row>
    <row r="12" ht="20" customHeight="1" spans="1:5" x14ac:dyDescent="0.25">
      <c r="A12" s="10">
        <v>8</v>
      </c>
      <c r="B12" s="11">
        <f>IFERROR(INDEX(Équipes!$B$5:$B$20,MATCH(LARGE(Équipes!$F$5:$F$20,15),Équipes!$F$5:$F$20,0)),"")</f>
      </c>
      <c r="C12" s="10" t="s">
        <v>40</v>
      </c>
      <c r="D12" s="11">
        <f>IFERROR(INDEX(Équipes!$B$5:$B$20,MATCH(LARGE(Équipes!$F$5:$F$20,16),Équipes!$F$5:$F$20,0)),"")</f>
      </c>
      <c r="E12" s="12" t="s">
        <v>48</v>
      </c>
    </row>
    <row r="14" ht="16" customHeight="1" spans="1:5" x14ac:dyDescent="0.25">
      <c r="A14" s="8" t="s">
        <v>49</v>
      </c>
      <c r="B14" s="8"/>
      <c r="C14" s="8"/>
      <c r="D14" s="8"/>
      <c r="E14" s="8"/>
    </row>
    <row r="18" ht="16" customHeight="1" spans="1:1" x14ac:dyDescent="0.25">
      <c r="A18" s="8" t="s">
        <v>32</v>
      </c>
    </row>
    <row r="19" ht="16" customHeight="1" spans="1:1" x14ac:dyDescent="0.25">
      <c r="A19" s="9" t="s">
        <v>33</v>
      </c>
    </row>
  </sheetData>
  <mergeCells count="3">
    <mergeCell ref="A1:E1"/>
    <mergeCell ref="A2:E2"/>
    <mergeCell ref="A14:E14"/>
  </mergeCells>
  <hyperlinks>
    <hyperlink ref="A18" r:id="rId1"/>
    <hyperlink ref="A19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26" customWidth="1"/>
    <col min="3" max="4" width="12" customWidth="1"/>
    <col min="5" max="5" width="26" customWidth="1"/>
    <col min="6" max="6" width="18" customWidth="1"/>
  </cols>
  <sheetData>
    <row r="1" ht="28" customHeight="1" spans="1:6" x14ac:dyDescent="0.25">
      <c r="A1" s="1" t="s">
        <v>50</v>
      </c>
      <c r="B1" s="1"/>
      <c r="C1" s="1"/>
      <c r="D1" s="1"/>
      <c r="E1" s="1"/>
      <c r="F1" s="1"/>
    </row>
    <row r="2" ht="16" customHeight="1" spans="1:6" x14ac:dyDescent="0.25">
      <c r="A2" s="2" t="s">
        <v>51</v>
      </c>
      <c r="B2" s="2"/>
      <c r="C2" s="2"/>
      <c r="D2" s="2"/>
      <c r="E2" s="2"/>
      <c r="F2" s="2"/>
    </row>
    <row r="3" ht="8" customHeight="1" x14ac:dyDescent="0.25"/>
    <row r="4" ht="22" customHeight="1" spans="1:6" x14ac:dyDescent="0.25">
      <c r="A4" s="3" t="s">
        <v>52</v>
      </c>
      <c r="B4" s="3" t="s">
        <v>36</v>
      </c>
      <c r="C4" s="3" t="s">
        <v>53</v>
      </c>
      <c r="D4" s="3" t="s">
        <v>54</v>
      </c>
      <c r="E4" s="3" t="s">
        <v>38</v>
      </c>
      <c r="F4" s="3" t="s">
        <v>55</v>
      </c>
    </row>
    <row r="5" ht="20" customHeight="1" spans="1:6" x14ac:dyDescent="0.25">
      <c r="A5" s="13">
        <v>1</v>
      </c>
      <c r="B5" s="14"/>
      <c r="C5" s="14"/>
      <c r="D5" s="14"/>
      <c r="E5" s="14"/>
      <c r="F5" s="15">
        <f>IF(OR(C5="",D5=""),"",IF(C5&gt;D5,B5,IF(D5&gt;C5,E5,"Nul")))</f>
      </c>
    </row>
    <row r="6" ht="20" customHeight="1" spans="1:6" x14ac:dyDescent="0.25">
      <c r="A6" s="13">
        <v>2</v>
      </c>
      <c r="B6" s="14"/>
      <c r="C6" s="14"/>
      <c r="D6" s="14"/>
      <c r="E6" s="14"/>
      <c r="F6" s="15">
        <f>IF(OR(C6="",D6=""),"",IF(C6&gt;D6,B6,IF(D6&gt;C6,E6,"Nul")))</f>
      </c>
    </row>
    <row r="7" ht="20" customHeight="1" spans="1:6" x14ac:dyDescent="0.25">
      <c r="A7" s="13">
        <v>3</v>
      </c>
      <c r="B7" s="14"/>
      <c r="C7" s="14"/>
      <c r="D7" s="14"/>
      <c r="E7" s="14"/>
      <c r="F7" s="15">
        <f>IF(OR(C7="",D7=""),"",IF(C7&gt;D7,B7,IF(D7&gt;C7,E7,"Nul")))</f>
      </c>
    </row>
    <row r="8" ht="20" customHeight="1" spans="1:6" x14ac:dyDescent="0.25">
      <c r="A8" s="13">
        <v>4</v>
      </c>
      <c r="B8" s="14"/>
      <c r="C8" s="14"/>
      <c r="D8" s="14"/>
      <c r="E8" s="14"/>
      <c r="F8" s="15">
        <f>IF(OR(C8="",D8=""),"",IF(C8&gt;D8,B8,IF(D8&gt;C8,E8,"Nul")))</f>
      </c>
    </row>
    <row r="9" ht="20" customHeight="1" spans="1:6" x14ac:dyDescent="0.25">
      <c r="A9" s="13">
        <v>5</v>
      </c>
      <c r="B9" s="14"/>
      <c r="C9" s="14"/>
      <c r="D9" s="14"/>
      <c r="E9" s="14"/>
      <c r="F9" s="15">
        <f>IF(OR(C9="",D9=""),"",IF(C9&gt;D9,B9,IF(D9&gt;C9,E9,"Nul")))</f>
      </c>
    </row>
    <row r="10" ht="20" customHeight="1" spans="1:6" x14ac:dyDescent="0.25">
      <c r="A10" s="13">
        <v>6</v>
      </c>
      <c r="B10" s="14"/>
      <c r="C10" s="14"/>
      <c r="D10" s="14"/>
      <c r="E10" s="14"/>
      <c r="F10" s="15">
        <f>IF(OR(C10="",D10=""),"",IF(C10&gt;D10,B10,IF(D10&gt;C10,E10,"Nul")))</f>
      </c>
    </row>
    <row r="11" ht="20" customHeight="1" spans="1:6" x14ac:dyDescent="0.25">
      <c r="A11" s="13">
        <v>7</v>
      </c>
      <c r="B11" s="14"/>
      <c r="C11" s="14"/>
      <c r="D11" s="14"/>
      <c r="E11" s="14"/>
      <c r="F11" s="15">
        <f>IF(OR(C11="",D11=""),"",IF(C11&gt;D11,B11,IF(D11&gt;C11,E11,"Nul")))</f>
      </c>
    </row>
    <row r="12" ht="20" customHeight="1" spans="1:6" x14ac:dyDescent="0.25">
      <c r="A12" s="13">
        <v>8</v>
      </c>
      <c r="B12" s="14"/>
      <c r="C12" s="14"/>
      <c r="D12" s="14"/>
      <c r="E12" s="14"/>
      <c r="F12" s="15">
        <f>IF(OR(C12="",D12=""),"",IF(C12&gt;D12,B12,IF(D12&gt;C12,E12,"Nul")))</f>
      </c>
    </row>
    <row r="13" ht="20" customHeight="1" spans="1:6" x14ac:dyDescent="0.25">
      <c r="A13" s="13">
        <v>9</v>
      </c>
      <c r="B13" s="14"/>
      <c r="C13" s="14"/>
      <c r="D13" s="14"/>
      <c r="E13" s="14"/>
      <c r="F13" s="15">
        <f>IF(OR(C13="",D13=""),"",IF(C13&gt;D13,B13,IF(D13&gt;C13,E13,"Nul")))</f>
      </c>
    </row>
    <row r="14" ht="20" customHeight="1" spans="1:6" x14ac:dyDescent="0.25">
      <c r="A14" s="13">
        <v>10</v>
      </c>
      <c r="B14" s="14"/>
      <c r="C14" s="14"/>
      <c r="D14" s="14"/>
      <c r="E14" s="14"/>
      <c r="F14" s="15">
        <f>IF(OR(C14="",D14=""),"",IF(C14&gt;D14,B14,IF(D14&gt;C14,E14,"Nul")))</f>
      </c>
    </row>
    <row r="15" ht="20" customHeight="1" spans="1:6" x14ac:dyDescent="0.25">
      <c r="A15" s="13">
        <v>11</v>
      </c>
      <c r="B15" s="14"/>
      <c r="C15" s="14"/>
      <c r="D15" s="14"/>
      <c r="E15" s="14"/>
      <c r="F15" s="15">
        <f>IF(OR(C15="",D15=""),"",IF(C15&gt;D15,B15,IF(D15&gt;C15,E15,"Nul")))</f>
      </c>
    </row>
    <row r="16" ht="20" customHeight="1" spans="1:6" x14ac:dyDescent="0.25">
      <c r="A16" s="13">
        <v>12</v>
      </c>
      <c r="B16" s="14"/>
      <c r="C16" s="14"/>
      <c r="D16" s="14"/>
      <c r="E16" s="14"/>
      <c r="F16" s="15">
        <f>IF(OR(C16="",D16=""),"",IF(C16&gt;D16,B16,IF(D16&gt;C16,E16,"Nul")))</f>
      </c>
    </row>
    <row r="18" ht="16" customHeight="1" spans="1:1" x14ac:dyDescent="0.25">
      <c r="A18" s="8" t="s">
        <v>56</v>
      </c>
    </row>
    <row r="20" ht="14" customHeight="1" spans="1:1" x14ac:dyDescent="0.25">
      <c r="A20" s="16" t="s">
        <v>57</v>
      </c>
    </row>
    <row r="24" ht="16" customHeight="1" spans="1:1" x14ac:dyDescent="0.25">
      <c r="A24" s="8" t="s">
        <v>32</v>
      </c>
    </row>
    <row r="25" ht="16" customHeight="1" spans="1:1" x14ac:dyDescent="0.25">
      <c r="A25" s="9" t="s">
        <v>33</v>
      </c>
    </row>
  </sheetData>
  <sheetProtection sheet="1" formatCells="0" formatColumns="0" formatRows="0" insertColumns="0" insertRows="0" deleteColumns="0" deleteRows="0" sort="0" autoFilter="0"/>
  <mergeCells count="2">
    <mergeCell ref="A1:F1"/>
    <mergeCell ref="A2:F2"/>
  </mergeCells>
  <conditionalFormatting sqref="A5:F16">
    <cfRule type="expression" dxfId="0" priority="1">
      <formula>AND($C5&lt;&gt;"",$D5&lt;&gt;"",$F5&lt;&gt;"Nul")</formula>
    </cfRule>
  </conditionalFormatting>
  <hyperlinks>
    <hyperlink ref="A24" r:id="rId1"/>
    <hyperlink ref="A25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28" customWidth="1"/>
    <col min="3" max="5" width="12" customWidth="1"/>
    <col min="6" max="8" width="14" customWidth="1"/>
  </cols>
  <sheetData>
    <row r="1" ht="28" customHeight="1" spans="1:8" x14ac:dyDescent="0.25">
      <c r="A1" s="1" t="s">
        <v>58</v>
      </c>
      <c r="B1" s="1"/>
      <c r="C1" s="1"/>
      <c r="D1" s="1"/>
      <c r="E1" s="1"/>
      <c r="F1" s="1"/>
      <c r="G1" s="1"/>
      <c r="H1" s="1"/>
    </row>
    <row r="2" ht="16" customHeight="1" spans="1:8" x14ac:dyDescent="0.25">
      <c r="A2" s="2" t="s">
        <v>59</v>
      </c>
      <c r="B2" s="2"/>
      <c r="C2" s="2"/>
      <c r="D2" s="2"/>
      <c r="E2" s="2"/>
      <c r="F2" s="2"/>
      <c r="G2" s="2"/>
      <c r="H2" s="2"/>
    </row>
    <row r="3" ht="8" customHeight="1" x14ac:dyDescent="0.25"/>
    <row r="4" ht="22" customHeight="1" spans="1:8" x14ac:dyDescent="0.25">
      <c r="A4" s="3" t="s">
        <v>60</v>
      </c>
      <c r="B4" s="3" t="s">
        <v>61</v>
      </c>
      <c r="C4" s="3" t="s">
        <v>62</v>
      </c>
      <c r="D4" s="3" t="s">
        <v>63</v>
      </c>
      <c r="E4" s="3" t="s">
        <v>64</v>
      </c>
      <c r="F4" s="3" t="s">
        <v>65</v>
      </c>
      <c r="G4" s="3" t="s">
        <v>66</v>
      </c>
      <c r="H4" s="3" t="s">
        <v>67</v>
      </c>
    </row>
    <row r="5" ht="20" customHeight="1" spans="1:8" x14ac:dyDescent="0.25">
      <c r="A5" s="5">
        <v>1</v>
      </c>
      <c r="B5" s="6">
        <f>IF(Équipes!$B$5="","",Équipes!$B$5)</f>
      </c>
      <c r="C5" s="17">
        <f>IF(Équipes!$B$5="","",COUNTIF('Feuilles de match'!$B$5:$B$16,Équipes!$B$5)+COUNTIF('Feuilles de match'!$E$5:$E$16,Équipes!$B$5))</f>
      </c>
      <c r="D5" s="17">
        <f>IF(Équipes!$B$5="","",2*(COUNTIF('Feuilles de match'!$F$5:$F$16,Équipes!$B$5)))</f>
      </c>
      <c r="E5" s="17">
        <f>IF(Équipes!$B$5="","",COUNTIF('Feuilles de match'!$F$5:$F$16,Équipes!$B$5))</f>
      </c>
      <c r="F5" s="17">
        <f>IF(Équipes!$B$5="","",(COUNTIF('Feuilles de match'!$B$5:$B$16,Équipes!$B$5)+COUNTIF('Feuilles de match'!$E$5:$E$16,Équipes!$B$5))-(COUNTIF('Feuilles de match'!$F$5:$F$16,Équipes!$B$5)))</f>
      </c>
      <c r="G5" s="17">
        <f>IF(Équipes!$B$5="","",SUMIF('Feuilles de match'!$B$5:$B$16,Équipes!$B$5,'Feuilles de match'!$C$5:$C$16)+SUMIF('Feuilles de match'!$E$5:$E$16,Équipes!$B$5,'Feuilles de match'!$D$5:$D$16))</f>
      </c>
      <c r="H5" s="17">
        <f>IF(Équipes!$B$5="","",SUMIF('Feuilles de match'!$B$5:$B$16,Équipes!$B$5,'Feuilles de match'!$D$5:$D$16)+SUMIF('Feuilles de match'!$E$5:$E$16,Équipes!$B$5,'Feuilles de match'!$C$5:$C$16))</f>
      </c>
    </row>
    <row r="6" ht="20" customHeight="1" spans="1:8" x14ac:dyDescent="0.25">
      <c r="A6" s="5">
        <v>2</v>
      </c>
      <c r="B6" s="6">
        <f>IF(Équipes!$B$6="","",Équipes!$B$6)</f>
      </c>
      <c r="C6" s="17">
        <f>IF(Équipes!$B$6="","",COUNTIF('Feuilles de match'!$B$5:$B$16,Équipes!$B$6)+COUNTIF('Feuilles de match'!$E$5:$E$16,Équipes!$B$6))</f>
      </c>
      <c r="D6" s="17">
        <f>IF(Équipes!$B$6="","",2*(COUNTIF('Feuilles de match'!$F$5:$F$16,Équipes!$B$6)))</f>
      </c>
      <c r="E6" s="17">
        <f>IF(Équipes!$B$6="","",COUNTIF('Feuilles de match'!$F$5:$F$16,Équipes!$B$6))</f>
      </c>
      <c r="F6" s="17">
        <f>IF(Équipes!$B$6="","",(COUNTIF('Feuilles de match'!$B$5:$B$16,Équipes!$B$6)+COUNTIF('Feuilles de match'!$E$5:$E$16,Équipes!$B$6))-(COUNTIF('Feuilles de match'!$F$5:$F$16,Équipes!$B$6)))</f>
      </c>
      <c r="G6" s="17">
        <f>IF(Équipes!$B$6="","",SUMIF('Feuilles de match'!$B$5:$B$16,Équipes!$B$6,'Feuilles de match'!$C$5:$C$16)+SUMIF('Feuilles de match'!$E$5:$E$16,Équipes!$B$6,'Feuilles de match'!$D$5:$D$16))</f>
      </c>
      <c r="H6" s="17">
        <f>IF(Équipes!$B$6="","",SUMIF('Feuilles de match'!$B$5:$B$16,Équipes!$B$6,'Feuilles de match'!$D$5:$D$16)+SUMIF('Feuilles de match'!$E$5:$E$16,Équipes!$B$6,'Feuilles de match'!$C$5:$C$16))</f>
      </c>
    </row>
    <row r="7" ht="20" customHeight="1" spans="1:8" x14ac:dyDescent="0.25">
      <c r="A7" s="5">
        <v>3</v>
      </c>
      <c r="B7" s="6">
        <f>IF(Équipes!$B$7="","",Équipes!$B$7)</f>
      </c>
      <c r="C7" s="17">
        <f>IF(Équipes!$B$7="","",COUNTIF('Feuilles de match'!$B$5:$B$16,Équipes!$B$7)+COUNTIF('Feuilles de match'!$E$5:$E$16,Équipes!$B$7))</f>
      </c>
      <c r="D7" s="17">
        <f>IF(Équipes!$B$7="","",2*(COUNTIF('Feuilles de match'!$F$5:$F$16,Équipes!$B$7)))</f>
      </c>
      <c r="E7" s="17">
        <f>IF(Équipes!$B$7="","",COUNTIF('Feuilles de match'!$F$5:$F$16,Équipes!$B$7))</f>
      </c>
      <c r="F7" s="17">
        <f>IF(Équipes!$B$7="","",(COUNTIF('Feuilles de match'!$B$5:$B$16,Équipes!$B$7)+COUNTIF('Feuilles de match'!$E$5:$E$16,Équipes!$B$7))-(COUNTIF('Feuilles de match'!$F$5:$F$16,Équipes!$B$7)))</f>
      </c>
      <c r="G7" s="17">
        <f>IF(Équipes!$B$7="","",SUMIF('Feuilles de match'!$B$5:$B$16,Équipes!$B$7,'Feuilles de match'!$C$5:$C$16)+SUMIF('Feuilles de match'!$E$5:$E$16,Équipes!$B$7,'Feuilles de match'!$D$5:$D$16))</f>
      </c>
      <c r="H7" s="17">
        <f>IF(Équipes!$B$7="","",SUMIF('Feuilles de match'!$B$5:$B$16,Équipes!$B$7,'Feuilles de match'!$D$5:$D$16)+SUMIF('Feuilles de match'!$E$5:$E$16,Équipes!$B$7,'Feuilles de match'!$C$5:$C$16))</f>
      </c>
    </row>
    <row r="8" ht="20" customHeight="1" spans="1:8" x14ac:dyDescent="0.25">
      <c r="A8" s="5">
        <v>4</v>
      </c>
      <c r="B8" s="6">
        <f>IF(Équipes!$B$8="","",Équipes!$B$8)</f>
      </c>
      <c r="C8" s="17">
        <f>IF(Équipes!$B$8="","",COUNTIF('Feuilles de match'!$B$5:$B$16,Équipes!$B$8)+COUNTIF('Feuilles de match'!$E$5:$E$16,Équipes!$B$8))</f>
      </c>
      <c r="D8" s="17">
        <f>IF(Équipes!$B$8="","",2*(COUNTIF('Feuilles de match'!$F$5:$F$16,Équipes!$B$8)))</f>
      </c>
      <c r="E8" s="17">
        <f>IF(Équipes!$B$8="","",COUNTIF('Feuilles de match'!$F$5:$F$16,Équipes!$B$8))</f>
      </c>
      <c r="F8" s="17">
        <f>IF(Équipes!$B$8="","",(COUNTIF('Feuilles de match'!$B$5:$B$16,Équipes!$B$8)+COUNTIF('Feuilles de match'!$E$5:$E$16,Équipes!$B$8))-(COUNTIF('Feuilles de match'!$F$5:$F$16,Équipes!$B$8)))</f>
      </c>
      <c r="G8" s="17">
        <f>IF(Équipes!$B$8="","",SUMIF('Feuilles de match'!$B$5:$B$16,Équipes!$B$8,'Feuilles de match'!$C$5:$C$16)+SUMIF('Feuilles de match'!$E$5:$E$16,Équipes!$B$8,'Feuilles de match'!$D$5:$D$16))</f>
      </c>
      <c r="H8" s="17">
        <f>IF(Équipes!$B$8="","",SUMIF('Feuilles de match'!$B$5:$B$16,Équipes!$B$8,'Feuilles de match'!$D$5:$D$16)+SUMIF('Feuilles de match'!$E$5:$E$16,Équipes!$B$8,'Feuilles de match'!$C$5:$C$16))</f>
      </c>
    </row>
    <row r="9" ht="20" customHeight="1" spans="1:8" x14ac:dyDescent="0.25">
      <c r="A9" s="5">
        <v>5</v>
      </c>
      <c r="B9" s="6">
        <f>IF(Équipes!$B$9="","",Équipes!$B$9)</f>
      </c>
      <c r="C9" s="17">
        <f>IF(Équipes!$B$9="","",COUNTIF('Feuilles de match'!$B$5:$B$16,Équipes!$B$9)+COUNTIF('Feuilles de match'!$E$5:$E$16,Équipes!$B$9))</f>
      </c>
      <c r="D9" s="17">
        <f>IF(Équipes!$B$9="","",2*(COUNTIF('Feuilles de match'!$F$5:$F$16,Équipes!$B$9)))</f>
      </c>
      <c r="E9" s="17">
        <f>IF(Équipes!$B$9="","",COUNTIF('Feuilles de match'!$F$5:$F$16,Équipes!$B$9))</f>
      </c>
      <c r="F9" s="17">
        <f>IF(Équipes!$B$9="","",(COUNTIF('Feuilles de match'!$B$5:$B$16,Équipes!$B$9)+COUNTIF('Feuilles de match'!$E$5:$E$16,Équipes!$B$9))-(COUNTIF('Feuilles de match'!$F$5:$F$16,Équipes!$B$9)))</f>
      </c>
      <c r="G9" s="17">
        <f>IF(Équipes!$B$9="","",SUMIF('Feuilles de match'!$B$5:$B$16,Équipes!$B$9,'Feuilles de match'!$C$5:$C$16)+SUMIF('Feuilles de match'!$E$5:$E$16,Équipes!$B$9,'Feuilles de match'!$D$5:$D$16))</f>
      </c>
      <c r="H9" s="17">
        <f>IF(Équipes!$B$9="","",SUMIF('Feuilles de match'!$B$5:$B$16,Équipes!$B$9,'Feuilles de match'!$D$5:$D$16)+SUMIF('Feuilles de match'!$E$5:$E$16,Équipes!$B$9,'Feuilles de match'!$C$5:$C$16))</f>
      </c>
    </row>
    <row r="10" ht="20" customHeight="1" spans="1:8" x14ac:dyDescent="0.25">
      <c r="A10" s="5">
        <v>6</v>
      </c>
      <c r="B10" s="6">
        <f>IF(Équipes!$B$10="","",Équipes!$B$10)</f>
      </c>
      <c r="C10" s="17">
        <f>IF(Équipes!$B$10="","",COUNTIF('Feuilles de match'!$B$5:$B$16,Équipes!$B$10)+COUNTIF('Feuilles de match'!$E$5:$E$16,Équipes!$B$10))</f>
      </c>
      <c r="D10" s="17">
        <f>IF(Équipes!$B$10="","",2*(COUNTIF('Feuilles de match'!$F$5:$F$16,Équipes!$B$10)))</f>
      </c>
      <c r="E10" s="17">
        <f>IF(Équipes!$B$10="","",COUNTIF('Feuilles de match'!$F$5:$F$16,Équipes!$B$10))</f>
      </c>
      <c r="F10" s="17">
        <f>IF(Équipes!$B$10="","",(COUNTIF('Feuilles de match'!$B$5:$B$16,Équipes!$B$10)+COUNTIF('Feuilles de match'!$E$5:$E$16,Équipes!$B$10))-(COUNTIF('Feuilles de match'!$F$5:$F$16,Équipes!$B$10)))</f>
      </c>
      <c r="G10" s="17">
        <f>IF(Équipes!$B$10="","",SUMIF('Feuilles de match'!$B$5:$B$16,Équipes!$B$10,'Feuilles de match'!$C$5:$C$16)+SUMIF('Feuilles de match'!$E$5:$E$16,Équipes!$B$10,'Feuilles de match'!$D$5:$D$16))</f>
      </c>
      <c r="H10" s="17">
        <f>IF(Équipes!$B$10="","",SUMIF('Feuilles de match'!$B$5:$B$16,Équipes!$B$10,'Feuilles de match'!$D$5:$D$16)+SUMIF('Feuilles de match'!$E$5:$E$16,Équipes!$B$10,'Feuilles de match'!$C$5:$C$16))</f>
      </c>
    </row>
    <row r="11" ht="20" customHeight="1" spans="1:8" x14ac:dyDescent="0.25">
      <c r="A11" s="5">
        <v>7</v>
      </c>
      <c r="B11" s="6">
        <f>IF(Équipes!$B$11="","",Équipes!$B$11)</f>
      </c>
      <c r="C11" s="17">
        <f>IF(Équipes!$B$11="","",COUNTIF('Feuilles de match'!$B$5:$B$16,Équipes!$B$11)+COUNTIF('Feuilles de match'!$E$5:$E$16,Équipes!$B$11))</f>
      </c>
      <c r="D11" s="17">
        <f>IF(Équipes!$B$11="","",2*(COUNTIF('Feuilles de match'!$F$5:$F$16,Équipes!$B$11)))</f>
      </c>
      <c r="E11" s="17">
        <f>IF(Équipes!$B$11="","",COUNTIF('Feuilles de match'!$F$5:$F$16,Équipes!$B$11))</f>
      </c>
      <c r="F11" s="17">
        <f>IF(Équipes!$B$11="","",(COUNTIF('Feuilles de match'!$B$5:$B$16,Équipes!$B$11)+COUNTIF('Feuilles de match'!$E$5:$E$16,Équipes!$B$11))-(COUNTIF('Feuilles de match'!$F$5:$F$16,Équipes!$B$11)))</f>
      </c>
      <c r="G11" s="17">
        <f>IF(Équipes!$B$11="","",SUMIF('Feuilles de match'!$B$5:$B$16,Équipes!$B$11,'Feuilles de match'!$C$5:$C$16)+SUMIF('Feuilles de match'!$E$5:$E$16,Équipes!$B$11,'Feuilles de match'!$D$5:$D$16))</f>
      </c>
      <c r="H11" s="17">
        <f>IF(Équipes!$B$11="","",SUMIF('Feuilles de match'!$B$5:$B$16,Équipes!$B$11,'Feuilles de match'!$D$5:$D$16)+SUMIF('Feuilles de match'!$E$5:$E$16,Équipes!$B$11,'Feuilles de match'!$C$5:$C$16))</f>
      </c>
    </row>
    <row r="12" ht="20" customHeight="1" spans="1:8" x14ac:dyDescent="0.25">
      <c r="A12" s="5">
        <v>8</v>
      </c>
      <c r="B12" s="6">
        <f>IF(Équipes!$B$12="","",Équipes!$B$12)</f>
      </c>
      <c r="C12" s="17">
        <f>IF(Équipes!$B$12="","",COUNTIF('Feuilles de match'!$B$5:$B$16,Équipes!$B$12)+COUNTIF('Feuilles de match'!$E$5:$E$16,Équipes!$B$12))</f>
      </c>
      <c r="D12" s="17">
        <f>IF(Équipes!$B$12="","",2*(COUNTIF('Feuilles de match'!$F$5:$F$16,Équipes!$B$12)))</f>
      </c>
      <c r="E12" s="17">
        <f>IF(Équipes!$B$12="","",COUNTIF('Feuilles de match'!$F$5:$F$16,Équipes!$B$12))</f>
      </c>
      <c r="F12" s="17">
        <f>IF(Équipes!$B$12="","",(COUNTIF('Feuilles de match'!$B$5:$B$16,Équipes!$B$12)+COUNTIF('Feuilles de match'!$E$5:$E$16,Équipes!$B$12))-(COUNTIF('Feuilles de match'!$F$5:$F$16,Équipes!$B$12)))</f>
      </c>
      <c r="G12" s="17">
        <f>IF(Équipes!$B$12="","",SUMIF('Feuilles de match'!$B$5:$B$16,Équipes!$B$12,'Feuilles de match'!$C$5:$C$16)+SUMIF('Feuilles de match'!$E$5:$E$16,Équipes!$B$12,'Feuilles de match'!$D$5:$D$16))</f>
      </c>
      <c r="H12" s="17">
        <f>IF(Équipes!$B$12="","",SUMIF('Feuilles de match'!$B$5:$B$16,Équipes!$B$12,'Feuilles de match'!$D$5:$D$16)+SUMIF('Feuilles de match'!$E$5:$E$16,Équipes!$B$12,'Feuilles de match'!$C$5:$C$16))</f>
      </c>
    </row>
    <row r="13" ht="20" customHeight="1" spans="1:8" x14ac:dyDescent="0.25">
      <c r="A13" s="5">
        <v>9</v>
      </c>
      <c r="B13" s="6">
        <f>IF(Équipes!$B$13="","",Équipes!$B$13)</f>
      </c>
      <c r="C13" s="17">
        <f>IF(Équipes!$B$13="","",COUNTIF('Feuilles de match'!$B$5:$B$16,Équipes!$B$13)+COUNTIF('Feuilles de match'!$E$5:$E$16,Équipes!$B$13))</f>
      </c>
      <c r="D13" s="17">
        <f>IF(Équipes!$B$13="","",2*(COUNTIF('Feuilles de match'!$F$5:$F$16,Équipes!$B$13)))</f>
      </c>
      <c r="E13" s="17">
        <f>IF(Équipes!$B$13="","",COUNTIF('Feuilles de match'!$F$5:$F$16,Équipes!$B$13))</f>
      </c>
      <c r="F13" s="17">
        <f>IF(Équipes!$B$13="","",(COUNTIF('Feuilles de match'!$B$5:$B$16,Équipes!$B$13)+COUNTIF('Feuilles de match'!$E$5:$E$16,Équipes!$B$13))-(COUNTIF('Feuilles de match'!$F$5:$F$16,Équipes!$B$13)))</f>
      </c>
      <c r="G13" s="17">
        <f>IF(Équipes!$B$13="","",SUMIF('Feuilles de match'!$B$5:$B$16,Équipes!$B$13,'Feuilles de match'!$C$5:$C$16)+SUMIF('Feuilles de match'!$E$5:$E$16,Équipes!$B$13,'Feuilles de match'!$D$5:$D$16))</f>
      </c>
      <c r="H13" s="17">
        <f>IF(Équipes!$B$13="","",SUMIF('Feuilles de match'!$B$5:$B$16,Équipes!$B$13,'Feuilles de match'!$D$5:$D$16)+SUMIF('Feuilles de match'!$E$5:$E$16,Équipes!$B$13,'Feuilles de match'!$C$5:$C$16))</f>
      </c>
    </row>
    <row r="14" ht="20" customHeight="1" spans="1:8" x14ac:dyDescent="0.25">
      <c r="A14" s="5">
        <v>10</v>
      </c>
      <c r="B14" s="6">
        <f>IF(Équipes!$B$14="","",Équipes!$B$14)</f>
      </c>
      <c r="C14" s="17">
        <f>IF(Équipes!$B$14="","",COUNTIF('Feuilles de match'!$B$5:$B$16,Équipes!$B$14)+COUNTIF('Feuilles de match'!$E$5:$E$16,Équipes!$B$14))</f>
      </c>
      <c r="D14" s="17">
        <f>IF(Équipes!$B$14="","",2*(COUNTIF('Feuilles de match'!$F$5:$F$16,Équipes!$B$14)))</f>
      </c>
      <c r="E14" s="17">
        <f>IF(Équipes!$B$14="","",COUNTIF('Feuilles de match'!$F$5:$F$16,Équipes!$B$14))</f>
      </c>
      <c r="F14" s="17">
        <f>IF(Équipes!$B$14="","",(COUNTIF('Feuilles de match'!$B$5:$B$16,Équipes!$B$14)+COUNTIF('Feuilles de match'!$E$5:$E$16,Équipes!$B$14))-(COUNTIF('Feuilles de match'!$F$5:$F$16,Équipes!$B$14)))</f>
      </c>
      <c r="G14" s="17">
        <f>IF(Équipes!$B$14="","",SUMIF('Feuilles de match'!$B$5:$B$16,Équipes!$B$14,'Feuilles de match'!$C$5:$C$16)+SUMIF('Feuilles de match'!$E$5:$E$16,Équipes!$B$14,'Feuilles de match'!$D$5:$D$16))</f>
      </c>
      <c r="H14" s="17">
        <f>IF(Équipes!$B$14="","",SUMIF('Feuilles de match'!$B$5:$B$16,Équipes!$B$14,'Feuilles de match'!$D$5:$D$16)+SUMIF('Feuilles de match'!$E$5:$E$16,Équipes!$B$14,'Feuilles de match'!$C$5:$C$16))</f>
      </c>
    </row>
    <row r="15" ht="20" customHeight="1" spans="1:8" x14ac:dyDescent="0.25">
      <c r="A15" s="5">
        <v>11</v>
      </c>
      <c r="B15" s="6">
        <f>IF(Équipes!$B$15="","",Équipes!$B$15)</f>
      </c>
      <c r="C15" s="17">
        <f>IF(Équipes!$B$15="","",COUNTIF('Feuilles de match'!$B$5:$B$16,Équipes!$B$15)+COUNTIF('Feuilles de match'!$E$5:$E$16,Équipes!$B$15))</f>
      </c>
      <c r="D15" s="17">
        <f>IF(Équipes!$B$15="","",2*(COUNTIF('Feuilles de match'!$F$5:$F$16,Équipes!$B$15)))</f>
      </c>
      <c r="E15" s="17">
        <f>IF(Équipes!$B$15="","",COUNTIF('Feuilles de match'!$F$5:$F$16,Équipes!$B$15))</f>
      </c>
      <c r="F15" s="17">
        <f>IF(Équipes!$B$15="","",(COUNTIF('Feuilles de match'!$B$5:$B$16,Équipes!$B$15)+COUNTIF('Feuilles de match'!$E$5:$E$16,Équipes!$B$15))-(COUNTIF('Feuilles de match'!$F$5:$F$16,Équipes!$B$15)))</f>
      </c>
      <c r="G15" s="17">
        <f>IF(Équipes!$B$15="","",SUMIF('Feuilles de match'!$B$5:$B$16,Équipes!$B$15,'Feuilles de match'!$C$5:$C$16)+SUMIF('Feuilles de match'!$E$5:$E$16,Équipes!$B$15,'Feuilles de match'!$D$5:$D$16))</f>
      </c>
      <c r="H15" s="17">
        <f>IF(Équipes!$B$15="","",SUMIF('Feuilles de match'!$B$5:$B$16,Équipes!$B$15,'Feuilles de match'!$D$5:$D$16)+SUMIF('Feuilles de match'!$E$5:$E$16,Équipes!$B$15,'Feuilles de match'!$C$5:$C$16))</f>
      </c>
    </row>
    <row r="16" ht="20" customHeight="1" spans="1:8" x14ac:dyDescent="0.25">
      <c r="A16" s="5">
        <v>12</v>
      </c>
      <c r="B16" s="6">
        <f>IF(Équipes!$B$16="","",Équipes!$B$16)</f>
      </c>
      <c r="C16" s="17">
        <f>IF(Équipes!$B$16="","",COUNTIF('Feuilles de match'!$B$5:$B$16,Équipes!$B$16)+COUNTIF('Feuilles de match'!$E$5:$E$16,Équipes!$B$16))</f>
      </c>
      <c r="D16" s="17">
        <f>IF(Équipes!$B$16="","",2*(COUNTIF('Feuilles de match'!$F$5:$F$16,Équipes!$B$16)))</f>
      </c>
      <c r="E16" s="17">
        <f>IF(Équipes!$B$16="","",COUNTIF('Feuilles de match'!$F$5:$F$16,Équipes!$B$16))</f>
      </c>
      <c r="F16" s="17">
        <f>IF(Équipes!$B$16="","",(COUNTIF('Feuilles de match'!$B$5:$B$16,Équipes!$B$16)+COUNTIF('Feuilles de match'!$E$5:$E$16,Équipes!$B$16))-(COUNTIF('Feuilles de match'!$F$5:$F$16,Équipes!$B$16)))</f>
      </c>
      <c r="G16" s="17">
        <f>IF(Équipes!$B$16="","",SUMIF('Feuilles de match'!$B$5:$B$16,Équipes!$B$16,'Feuilles de match'!$C$5:$C$16)+SUMIF('Feuilles de match'!$E$5:$E$16,Équipes!$B$16,'Feuilles de match'!$D$5:$D$16))</f>
      </c>
      <c r="H16" s="17">
        <f>IF(Équipes!$B$16="","",SUMIF('Feuilles de match'!$B$5:$B$16,Équipes!$B$16,'Feuilles de match'!$D$5:$D$16)+SUMIF('Feuilles de match'!$E$5:$E$16,Équipes!$B$16,'Feuilles de match'!$C$5:$C$16))</f>
      </c>
    </row>
    <row r="17" ht="20" customHeight="1" spans="1:8" x14ac:dyDescent="0.25">
      <c r="A17" s="5">
        <v>13</v>
      </c>
      <c r="B17" s="6">
        <f>IF(Équipes!$B$17="","",Équipes!$B$17)</f>
      </c>
      <c r="C17" s="17">
        <f>IF(Équipes!$B$17="","",COUNTIF('Feuilles de match'!$B$5:$B$16,Équipes!$B$17)+COUNTIF('Feuilles de match'!$E$5:$E$16,Équipes!$B$17))</f>
      </c>
      <c r="D17" s="17">
        <f>IF(Équipes!$B$17="","",2*(COUNTIF('Feuilles de match'!$F$5:$F$16,Équipes!$B$17)))</f>
      </c>
      <c r="E17" s="17">
        <f>IF(Équipes!$B$17="","",COUNTIF('Feuilles de match'!$F$5:$F$16,Équipes!$B$17))</f>
      </c>
      <c r="F17" s="17">
        <f>IF(Équipes!$B$17="","",(COUNTIF('Feuilles de match'!$B$5:$B$16,Équipes!$B$17)+COUNTIF('Feuilles de match'!$E$5:$E$16,Équipes!$B$17))-(COUNTIF('Feuilles de match'!$F$5:$F$16,Équipes!$B$17)))</f>
      </c>
      <c r="G17" s="17">
        <f>IF(Équipes!$B$17="","",SUMIF('Feuilles de match'!$B$5:$B$16,Équipes!$B$17,'Feuilles de match'!$C$5:$C$16)+SUMIF('Feuilles de match'!$E$5:$E$16,Équipes!$B$17,'Feuilles de match'!$D$5:$D$16))</f>
      </c>
      <c r="H17" s="17">
        <f>IF(Équipes!$B$17="","",SUMIF('Feuilles de match'!$B$5:$B$16,Équipes!$B$17,'Feuilles de match'!$D$5:$D$16)+SUMIF('Feuilles de match'!$E$5:$E$16,Équipes!$B$17,'Feuilles de match'!$C$5:$C$16))</f>
      </c>
    </row>
    <row r="18" ht="20" customHeight="1" spans="1:8" x14ac:dyDescent="0.25">
      <c r="A18" s="5">
        <v>14</v>
      </c>
      <c r="B18" s="6">
        <f>IF(Équipes!$B$18="","",Équipes!$B$18)</f>
      </c>
      <c r="C18" s="17">
        <f>IF(Équipes!$B$18="","",COUNTIF('Feuilles de match'!$B$5:$B$16,Équipes!$B$18)+COUNTIF('Feuilles de match'!$E$5:$E$16,Équipes!$B$18))</f>
      </c>
      <c r="D18" s="17">
        <f>IF(Équipes!$B$18="","",2*(COUNTIF('Feuilles de match'!$F$5:$F$16,Équipes!$B$18)))</f>
      </c>
      <c r="E18" s="17">
        <f>IF(Équipes!$B$18="","",COUNTIF('Feuilles de match'!$F$5:$F$16,Équipes!$B$18))</f>
      </c>
      <c r="F18" s="17">
        <f>IF(Équipes!$B$18="","",(COUNTIF('Feuilles de match'!$B$5:$B$16,Équipes!$B$18)+COUNTIF('Feuilles de match'!$E$5:$E$16,Équipes!$B$18))-(COUNTIF('Feuilles de match'!$F$5:$F$16,Équipes!$B$18)))</f>
      </c>
      <c r="G18" s="17">
        <f>IF(Équipes!$B$18="","",SUMIF('Feuilles de match'!$B$5:$B$16,Équipes!$B$18,'Feuilles de match'!$C$5:$C$16)+SUMIF('Feuilles de match'!$E$5:$E$16,Équipes!$B$18,'Feuilles de match'!$D$5:$D$16))</f>
      </c>
      <c r="H18" s="17">
        <f>IF(Équipes!$B$18="","",SUMIF('Feuilles de match'!$B$5:$B$16,Équipes!$B$18,'Feuilles de match'!$D$5:$D$16)+SUMIF('Feuilles de match'!$E$5:$E$16,Équipes!$B$18,'Feuilles de match'!$C$5:$C$16))</f>
      </c>
    </row>
    <row r="19" ht="20" customHeight="1" spans="1:8" x14ac:dyDescent="0.25">
      <c r="A19" s="5">
        <v>15</v>
      </c>
      <c r="B19" s="6">
        <f>IF(Équipes!$B$19="","",Équipes!$B$19)</f>
      </c>
      <c r="C19" s="17">
        <f>IF(Équipes!$B$19="","",COUNTIF('Feuilles de match'!$B$5:$B$16,Équipes!$B$19)+COUNTIF('Feuilles de match'!$E$5:$E$16,Équipes!$B$19))</f>
      </c>
      <c r="D19" s="17">
        <f>IF(Équipes!$B$19="","",2*(COUNTIF('Feuilles de match'!$F$5:$F$16,Équipes!$B$19)))</f>
      </c>
      <c r="E19" s="17">
        <f>IF(Équipes!$B$19="","",COUNTIF('Feuilles de match'!$F$5:$F$16,Équipes!$B$19))</f>
      </c>
      <c r="F19" s="17">
        <f>IF(Équipes!$B$19="","",(COUNTIF('Feuilles de match'!$B$5:$B$16,Équipes!$B$19)+COUNTIF('Feuilles de match'!$E$5:$E$16,Équipes!$B$19))-(COUNTIF('Feuilles de match'!$F$5:$F$16,Équipes!$B$19)))</f>
      </c>
      <c r="G19" s="17">
        <f>IF(Équipes!$B$19="","",SUMIF('Feuilles de match'!$B$5:$B$16,Équipes!$B$19,'Feuilles de match'!$C$5:$C$16)+SUMIF('Feuilles de match'!$E$5:$E$16,Équipes!$B$19,'Feuilles de match'!$D$5:$D$16))</f>
      </c>
      <c r="H19" s="17">
        <f>IF(Équipes!$B$19="","",SUMIF('Feuilles de match'!$B$5:$B$16,Équipes!$B$19,'Feuilles de match'!$D$5:$D$16)+SUMIF('Feuilles de match'!$E$5:$E$16,Équipes!$B$19,'Feuilles de match'!$C$5:$C$16))</f>
      </c>
    </row>
    <row r="20" ht="20" customHeight="1" spans="1:8" x14ac:dyDescent="0.25">
      <c r="A20" s="5">
        <v>16</v>
      </c>
      <c r="B20" s="6">
        <f>IF(Équipes!$B$20="","",Équipes!$B$20)</f>
      </c>
      <c r="C20" s="17">
        <f>IF(Équipes!$B$20="","",COUNTIF('Feuilles de match'!$B$5:$B$16,Équipes!$B$20)+COUNTIF('Feuilles de match'!$E$5:$E$16,Équipes!$B$20))</f>
      </c>
      <c r="D20" s="17">
        <f>IF(Équipes!$B$20="","",2*(COUNTIF('Feuilles de match'!$F$5:$F$16,Équipes!$B$20)))</f>
      </c>
      <c r="E20" s="17">
        <f>IF(Équipes!$B$20="","",COUNTIF('Feuilles de match'!$F$5:$F$16,Équipes!$B$20))</f>
      </c>
      <c r="F20" s="17">
        <f>IF(Équipes!$B$20="","",(COUNTIF('Feuilles de match'!$B$5:$B$16,Équipes!$B$20)+COUNTIF('Feuilles de match'!$E$5:$E$16,Équipes!$B$20))-(COUNTIF('Feuilles de match'!$F$5:$F$16,Équipes!$B$20)))</f>
      </c>
      <c r="G20" s="17">
        <f>IF(Équipes!$B$20="","",SUMIF('Feuilles de match'!$B$5:$B$16,Équipes!$B$20,'Feuilles de match'!$C$5:$C$16)+SUMIF('Feuilles de match'!$E$5:$E$16,Équipes!$B$20,'Feuilles de match'!$D$5:$D$16))</f>
      </c>
      <c r="H20" s="17">
        <f>IF(Équipes!$B$20="","",SUMIF('Feuilles de match'!$B$5:$B$16,Équipes!$B$20,'Feuilles de match'!$D$5:$D$16)+SUMIF('Feuilles de match'!$E$5:$E$16,Équipes!$B$20,'Feuilles de match'!$C$5:$C$16))</f>
      </c>
    </row>
    <row r="22" ht="16" customHeight="1" spans="1:1" x14ac:dyDescent="0.25">
      <c r="A22" s="8" t="s">
        <v>68</v>
      </c>
    </row>
    <row r="24" ht="14" customHeight="1" spans="1:1" x14ac:dyDescent="0.25">
      <c r="A24" s="16" t="s">
        <v>57</v>
      </c>
    </row>
    <row r="28" ht="16" customHeight="1" spans="1:1" x14ac:dyDescent="0.25">
      <c r="A28" s="8" t="s">
        <v>32</v>
      </c>
    </row>
    <row r="29" ht="16" customHeight="1" spans="1:1" x14ac:dyDescent="0.25">
      <c r="A29" s="9" t="s">
        <v>33</v>
      </c>
    </row>
  </sheetData>
  <sheetProtection sheet="1" formatCells="0" formatColumns="0" formatRows="0" insertColumns="0" insertRows="0" deleteColumns="0" deleteRows="0" sort="0" autoFilter="0"/>
  <mergeCells count="2">
    <mergeCell ref="A1:H1"/>
    <mergeCell ref="A2:H2"/>
  </mergeCells>
  <conditionalFormatting sqref="A5:H20">
    <cfRule type="expression" dxfId="1" priority="1">
      <formula>AND($B5&lt;&gt;"",$C5&gt;0,$A5&lt;=3)</formula>
    </cfRule>
  </conditionalFormatting>
  <hyperlinks>
    <hyperlink ref="A28" r:id="rId1"/>
    <hyperlink ref="A29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Équipes</vt:lpstr>
      <vt:lpstr>Tirage</vt:lpstr>
      <vt:lpstr>Feuilles de match</vt:lpstr>
      <vt:lpstr>Classement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2026-06-16T13:26:11Z</dcterms:created>
  <dcterms:modified xsi:type="dcterms:W3CDTF">2026-06-16T13:26:11Z</dcterms:modified>
</cp:coreProperties>
</file>