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éfi 52 semaines" state="visible" r:id="rId4"/>
  </sheets>
  <calcPr calcId="171027"/>
</workbook>
</file>

<file path=xl/sharedStrings.xml><?xml version="1.0" encoding="utf-8"?>
<sst xmlns="http://schemas.openxmlformats.org/spreadsheetml/2006/main" count="121" uniqueCount="23">
  <si>
    <t>Défi épargne 52 semaines</t>
  </si>
  <si>
    <t>Change le montant de la semaine 1 dans la case jaune, le total annuel et tout le tableau se recalculent automatiquement.</t>
  </si>
  <si>
    <t>Montant semaine 1</t>
  </si>
  <si>
    <t>Semaine 1 = ce montant, semaine N = ce montant × N</t>
  </si>
  <si>
    <t>Total annuel</t>
  </si>
  <si>
    <t>Épargne totale sur 52 semaines (1+2+3+…+52) × montant de base</t>
  </si>
  <si>
    <t>Case Fait remplie = semaine validée (en vert). Colonnes grises = calcul automatique, colonne Fait blanche = à cocher.</t>
  </si>
  <si>
    <t>Semaine</t>
  </si>
  <si>
    <t>Montant (€)</t>
  </si>
  <si>
    <t>Cumul (€)</t>
  </si>
  <si>
    <t>% objectif</t>
  </si>
  <si>
    <t>Fait ?</t>
  </si>
  <si>
    <t>Motivation</t>
  </si>
  <si>
    <t/>
  </si>
  <si>
    <t>C'est parti !</t>
  </si>
  <si>
    <t>25 %, premier trimestre bouclé !</t>
  </si>
  <si>
    <t>Mi-chemin, continue !</t>
  </si>
  <si>
    <t>75 %, la ligne d'arrivée approche !</t>
  </si>
  <si>
    <t>Défi accompli, félicitations !</t>
  </si>
  <si>
    <t>TOTAL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</si>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</sst>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 &quot;€&quot;"/>
    <numFmt numFmtId="165" formatCode="&quot;Semaine &quot;0"/>
  </numFmts>
  <fonts count="13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10"/>
    </font>
    <font>
      <b/>
      <color rgb="FF0F172A"/>
      <sz val="11"/>
    </font>
    <font>
      <i/>
      <color rgb="FF64748B"/>
      <sz val="9"/>
    </font>
    <font>
      <b/>
      <color rgb="FF047857"/>
      <sz val="12"/>
    </font>
    <font>
      <b/>
      <color rgb="FFFFFFFF"/>
      <sz val="10"/>
    </font>
    <font>
      <color rgb="FF059669"/>
      <sz val="10"/>
    </font>
    <font>
      <b/>
      <color rgb="FF047857"/>
      <sz val="10"/>
    </font>
    <font>
      <b/>
      <color rgb="FFFFFFFF"/>
      <sz val="11"/>
    </font>
    <font>
      <b/>
      <color rgb="FF047857"/>
      <sz val="11"/>
    </font>
    <font>
      <i/>
      <color rgb="FF94A3B8"/>
      <sz val="8"/>
    </font>
    <font>
      <u/>
      <color rgb="FF64748B"/>
      <sz val="9"/>
    </font>
  </fonts>
  <fills count="6">
    <fill>
      <patternFill patternType="none"/>
    </fill>
    <fill>
      <patternFill patternType="gray125"/>
    </fill>
    <fill>
      <patternFill patternType="solid">
        <fgColor rgb="FFD1FAE5"/>
      </patternFill>
    </fill>
    <fill>
      <patternFill patternType="solid">
        <fgColor rgb="FFFEF9C3"/>
      </patternFill>
    </fill>
    <fill>
      <patternFill patternType="solid">
        <fgColor rgb="FF0F172A"/>
      </patternFill>
    </fill>
    <fill>
      <patternFill patternType="solid">
        <fgColor rgb="FFF1F5F9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/>
    <xf numFmtId="164" fontId="0" fillId="3" borderId="2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/>
    <xf numFmtId="164" fontId="5" fillId="2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right" vertical="center"/>
    </xf>
    <xf numFmtId="9" fontId="2" fillId="5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65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9" fontId="8" fillId="2" borderId="1" xfId="0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1">
    <cellStyle name="Normal" xfId="0" builtinId="0"/>
  </cellStyles>
  <dxfs count="1">
    <dxf>
      <font>
        <color rgb="FF059669"/>
      </font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 showGridLines="0">
      <pane ySplit="8" topLeftCell="A9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3" width="16" customWidth="1"/>
    <col min="4" max="4" width="18" customWidth="1"/>
    <col min="5" max="5" width="14" customWidth="1"/>
    <col min="6" max="6" width="24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2" ht="16" customHeight="1" spans="1:6" x14ac:dyDescent="0.25">
      <c r="A2" s="2" t="s">
        <v>1</v>
      </c>
      <c r="B2" s="2"/>
      <c r="C2" s="2"/>
      <c r="D2" s="2"/>
      <c r="E2" s="2"/>
      <c r="F2" s="2"/>
    </row>
    <row r="4" ht="22" customHeight="1" spans="1:6" x14ac:dyDescent="0.25">
      <c r="A4" s="3" t="s">
        <v>2</v>
      </c>
      <c r="B4" s="4">
        <v>5</v>
      </c>
      <c r="C4" s="5" t="s">
        <v>3</v>
      </c>
      <c r="D4" s="5"/>
      <c r="E4" s="5"/>
      <c r="F4" s="5"/>
    </row>
    <row r="5" ht="22" customHeight="1" spans="1:6" x14ac:dyDescent="0.25">
      <c r="A5" s="6" t="s">
        <v>4</v>
      </c>
      <c r="B5" s="7">
        <f>B4*52*53/2</f>
      </c>
      <c r="C5" s="5" t="s">
        <v>5</v>
      </c>
      <c r="D5" s="5"/>
      <c r="E5" s="5"/>
      <c r="F5" s="5"/>
    </row>
    <row r="6" ht="16" customHeight="1" spans="1:6" x14ac:dyDescent="0.25">
      <c r="A6" s="5" t="s">
        <v>6</v>
      </c>
      <c r="B6" s="5"/>
      <c r="C6" s="5"/>
      <c r="D6" s="5"/>
      <c r="E6" s="5"/>
      <c r="F6" s="5"/>
    </row>
    <row r="8" ht="22" customHeight="1" spans="1:6" x14ac:dyDescent="0.25">
      <c r="A8" s="8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ht="16" customHeight="1" spans="1:6" x14ac:dyDescent="0.25">
      <c r="A9" s="9">
        <v>1</v>
      </c>
      <c r="B9" s="10">
        <f>$B$4*1</f>
      </c>
      <c r="C9" s="10">
        <f>B9</f>
      </c>
      <c r="D9" s="11">
        <f>IF($B$5=0,"",C9/$B$5)</f>
      </c>
      <c r="E9" s="12" t="s">
        <v>13</v>
      </c>
      <c r="F9" s="13" t="s">
        <v>14</v>
      </c>
    </row>
    <row r="10" ht="16" customHeight="1" spans="1:6" x14ac:dyDescent="0.25">
      <c r="A10" s="9">
        <v>2</v>
      </c>
      <c r="B10" s="10">
        <f>$B$4*2</f>
      </c>
      <c r="C10" s="10">
        <f>C9+B10</f>
      </c>
      <c r="D10" s="11">
        <f>IF($B$5=0,"",C10/$B$5)</f>
      </c>
      <c r="E10" s="12" t="s">
        <v>13</v>
      </c>
      <c r="F10" s="13" t="s">
        <v>13</v>
      </c>
    </row>
    <row r="11" ht="16" customHeight="1" spans="1:6" x14ac:dyDescent="0.25">
      <c r="A11" s="9">
        <v>3</v>
      </c>
      <c r="B11" s="10">
        <f>$B$4*3</f>
      </c>
      <c r="C11" s="10">
        <f>C10+B11</f>
      </c>
      <c r="D11" s="11">
        <f>IF($B$5=0,"",C11/$B$5)</f>
      </c>
      <c r="E11" s="12" t="s">
        <v>13</v>
      </c>
      <c r="F11" s="13" t="s">
        <v>13</v>
      </c>
    </row>
    <row r="12" ht="16" customHeight="1" spans="1:6" x14ac:dyDescent="0.25">
      <c r="A12" s="9">
        <v>4</v>
      </c>
      <c r="B12" s="10">
        <f>$B$4*4</f>
      </c>
      <c r="C12" s="10">
        <f>C11+B12</f>
      </c>
      <c r="D12" s="11">
        <f>IF($B$5=0,"",C12/$B$5)</f>
      </c>
      <c r="E12" s="12" t="s">
        <v>13</v>
      </c>
      <c r="F12" s="13" t="s">
        <v>13</v>
      </c>
    </row>
    <row r="13" ht="16" customHeight="1" spans="1:6" x14ac:dyDescent="0.25">
      <c r="A13" s="9">
        <v>5</v>
      </c>
      <c r="B13" s="10">
        <f>$B$4*5</f>
      </c>
      <c r="C13" s="10">
        <f>C12+B13</f>
      </c>
      <c r="D13" s="11">
        <f>IF($B$5=0,"",C13/$B$5)</f>
      </c>
      <c r="E13" s="12" t="s">
        <v>13</v>
      </c>
      <c r="F13" s="13" t="s">
        <v>13</v>
      </c>
    </row>
    <row r="14" ht="16" customHeight="1" spans="1:6" x14ac:dyDescent="0.25">
      <c r="A14" s="9">
        <v>6</v>
      </c>
      <c r="B14" s="10">
        <f>$B$4*6</f>
      </c>
      <c r="C14" s="10">
        <f>C13+B14</f>
      </c>
      <c r="D14" s="11">
        <f>IF($B$5=0,"",C14/$B$5)</f>
      </c>
      <c r="E14" s="12" t="s">
        <v>13</v>
      </c>
      <c r="F14" s="13" t="s">
        <v>13</v>
      </c>
    </row>
    <row r="15" ht="16" customHeight="1" spans="1:6" x14ac:dyDescent="0.25">
      <c r="A15" s="9">
        <v>7</v>
      </c>
      <c r="B15" s="10">
        <f>$B$4*7</f>
      </c>
      <c r="C15" s="10">
        <f>C14+B15</f>
      </c>
      <c r="D15" s="11">
        <f>IF($B$5=0,"",C15/$B$5)</f>
      </c>
      <c r="E15" s="12" t="s">
        <v>13</v>
      </c>
      <c r="F15" s="13" t="s">
        <v>13</v>
      </c>
    </row>
    <row r="16" ht="16" customHeight="1" spans="1:6" x14ac:dyDescent="0.25">
      <c r="A16" s="9">
        <v>8</v>
      </c>
      <c r="B16" s="10">
        <f>$B$4*8</f>
      </c>
      <c r="C16" s="10">
        <f>C15+B16</f>
      </c>
      <c r="D16" s="11">
        <f>IF($B$5=0,"",C16/$B$5)</f>
      </c>
      <c r="E16" s="12" t="s">
        <v>13</v>
      </c>
      <c r="F16" s="13" t="s">
        <v>13</v>
      </c>
    </row>
    <row r="17" ht="16" customHeight="1" spans="1:6" x14ac:dyDescent="0.25">
      <c r="A17" s="9">
        <v>9</v>
      </c>
      <c r="B17" s="10">
        <f>$B$4*9</f>
      </c>
      <c r="C17" s="10">
        <f>C16+B17</f>
      </c>
      <c r="D17" s="11">
        <f>IF($B$5=0,"",C17/$B$5)</f>
      </c>
      <c r="E17" s="12" t="s">
        <v>13</v>
      </c>
      <c r="F17" s="13" t="s">
        <v>13</v>
      </c>
    </row>
    <row r="18" ht="16" customHeight="1" spans="1:6" x14ac:dyDescent="0.25">
      <c r="A18" s="9">
        <v>10</v>
      </c>
      <c r="B18" s="10">
        <f>$B$4*10</f>
      </c>
      <c r="C18" s="10">
        <f>C17+B18</f>
      </c>
      <c r="D18" s="11">
        <f>IF($B$5=0,"",C18/$B$5)</f>
      </c>
      <c r="E18" s="12" t="s">
        <v>13</v>
      </c>
      <c r="F18" s="13" t="s">
        <v>13</v>
      </c>
    </row>
    <row r="19" ht="16" customHeight="1" spans="1:6" x14ac:dyDescent="0.25">
      <c r="A19" s="9">
        <v>11</v>
      </c>
      <c r="B19" s="10">
        <f>$B$4*11</f>
      </c>
      <c r="C19" s="10">
        <f>C18+B19</f>
      </c>
      <c r="D19" s="11">
        <f>IF($B$5=0,"",C19/$B$5)</f>
      </c>
      <c r="E19" s="12" t="s">
        <v>13</v>
      </c>
      <c r="F19" s="13" t="s">
        <v>13</v>
      </c>
    </row>
    <row r="20" ht="16" customHeight="1" spans="1:6" x14ac:dyDescent="0.25">
      <c r="A20" s="9">
        <v>12</v>
      </c>
      <c r="B20" s="10">
        <f>$B$4*12</f>
      </c>
      <c r="C20" s="10">
        <f>C19+B20</f>
      </c>
      <c r="D20" s="11">
        <f>IF($B$5=0,"",C20/$B$5)</f>
      </c>
      <c r="E20" s="12" t="s">
        <v>13</v>
      </c>
      <c r="F20" s="13" t="s">
        <v>13</v>
      </c>
    </row>
    <row r="21" ht="16" customHeight="1" spans="1:6" x14ac:dyDescent="0.25">
      <c r="A21" s="14">
        <v>13</v>
      </c>
      <c r="B21" s="15">
        <f>$B$4*13</f>
      </c>
      <c r="C21" s="15">
        <f>C20+B21</f>
      </c>
      <c r="D21" s="16">
        <f>IF($B$5=0,"",C21/$B$5)</f>
      </c>
      <c r="E21" s="12" t="s">
        <v>13</v>
      </c>
      <c r="F21" s="13" t="s">
        <v>15</v>
      </c>
    </row>
    <row r="22" ht="16" customHeight="1" spans="1:6" x14ac:dyDescent="0.25">
      <c r="A22" s="9">
        <v>14</v>
      </c>
      <c r="B22" s="10">
        <f>$B$4*14</f>
      </c>
      <c r="C22" s="10">
        <f>C21+B22</f>
      </c>
      <c r="D22" s="11">
        <f>IF($B$5=0,"",C22/$B$5)</f>
      </c>
      <c r="E22" s="12" t="s">
        <v>13</v>
      </c>
      <c r="F22" s="13" t="s">
        <v>13</v>
      </c>
    </row>
    <row r="23" ht="16" customHeight="1" spans="1:6" x14ac:dyDescent="0.25">
      <c r="A23" s="9">
        <v>15</v>
      </c>
      <c r="B23" s="10">
        <f>$B$4*15</f>
      </c>
      <c r="C23" s="10">
        <f>C22+B23</f>
      </c>
      <c r="D23" s="11">
        <f>IF($B$5=0,"",C23/$B$5)</f>
      </c>
      <c r="E23" s="12" t="s">
        <v>13</v>
      </c>
      <c r="F23" s="13" t="s">
        <v>13</v>
      </c>
    </row>
    <row r="24" ht="16" customHeight="1" spans="1:6" x14ac:dyDescent="0.25">
      <c r="A24" s="9">
        <v>16</v>
      </c>
      <c r="B24" s="10">
        <f>$B$4*16</f>
      </c>
      <c r="C24" s="10">
        <f>C23+B24</f>
      </c>
      <c r="D24" s="11">
        <f>IF($B$5=0,"",C24/$B$5)</f>
      </c>
      <c r="E24" s="12" t="s">
        <v>13</v>
      </c>
      <c r="F24" s="13" t="s">
        <v>13</v>
      </c>
    </row>
    <row r="25" ht="16" customHeight="1" spans="1:6" x14ac:dyDescent="0.25">
      <c r="A25" s="9">
        <v>17</v>
      </c>
      <c r="B25" s="10">
        <f>$B$4*17</f>
      </c>
      <c r="C25" s="10">
        <f>C24+B25</f>
      </c>
      <c r="D25" s="11">
        <f>IF($B$5=0,"",C25/$B$5)</f>
      </c>
      <c r="E25" s="12" t="s">
        <v>13</v>
      </c>
      <c r="F25" s="13" t="s">
        <v>13</v>
      </c>
    </row>
    <row r="26" ht="16" customHeight="1" spans="1:6" x14ac:dyDescent="0.25">
      <c r="A26" s="9">
        <v>18</v>
      </c>
      <c r="B26" s="10">
        <f>$B$4*18</f>
      </c>
      <c r="C26" s="10">
        <f>C25+B26</f>
      </c>
      <c r="D26" s="11">
        <f>IF($B$5=0,"",C26/$B$5)</f>
      </c>
      <c r="E26" s="12" t="s">
        <v>13</v>
      </c>
      <c r="F26" s="13" t="s">
        <v>13</v>
      </c>
    </row>
    <row r="27" ht="16" customHeight="1" spans="1:6" x14ac:dyDescent="0.25">
      <c r="A27" s="9">
        <v>19</v>
      </c>
      <c r="B27" s="10">
        <f>$B$4*19</f>
      </c>
      <c r="C27" s="10">
        <f>C26+B27</f>
      </c>
      <c r="D27" s="11">
        <f>IF($B$5=0,"",C27/$B$5)</f>
      </c>
      <c r="E27" s="12" t="s">
        <v>13</v>
      </c>
      <c r="F27" s="13" t="s">
        <v>13</v>
      </c>
    </row>
    <row r="28" ht="16" customHeight="1" spans="1:6" x14ac:dyDescent="0.25">
      <c r="A28" s="9">
        <v>20</v>
      </c>
      <c r="B28" s="10">
        <f>$B$4*20</f>
      </c>
      <c r="C28" s="10">
        <f>C27+B28</f>
      </c>
      <c r="D28" s="11">
        <f>IF($B$5=0,"",C28/$B$5)</f>
      </c>
      <c r="E28" s="12" t="s">
        <v>13</v>
      </c>
      <c r="F28" s="13" t="s">
        <v>13</v>
      </c>
    </row>
    <row r="29" ht="16" customHeight="1" spans="1:6" x14ac:dyDescent="0.25">
      <c r="A29" s="9">
        <v>21</v>
      </c>
      <c r="B29" s="10">
        <f>$B$4*21</f>
      </c>
      <c r="C29" s="10">
        <f>C28+B29</f>
      </c>
      <c r="D29" s="11">
        <f>IF($B$5=0,"",C29/$B$5)</f>
      </c>
      <c r="E29" s="12" t="s">
        <v>13</v>
      </c>
      <c r="F29" s="13" t="s">
        <v>13</v>
      </c>
    </row>
    <row r="30" ht="16" customHeight="1" spans="1:6" x14ac:dyDescent="0.25">
      <c r="A30" s="9">
        <v>22</v>
      </c>
      <c r="B30" s="10">
        <f>$B$4*22</f>
      </c>
      <c r="C30" s="10">
        <f>C29+B30</f>
      </c>
      <c r="D30" s="11">
        <f>IF($B$5=0,"",C30/$B$5)</f>
      </c>
      <c r="E30" s="12" t="s">
        <v>13</v>
      </c>
      <c r="F30" s="13" t="s">
        <v>13</v>
      </c>
    </row>
    <row r="31" ht="16" customHeight="1" spans="1:6" x14ac:dyDescent="0.25">
      <c r="A31" s="9">
        <v>23</v>
      </c>
      <c r="B31" s="10">
        <f>$B$4*23</f>
      </c>
      <c r="C31" s="10">
        <f>C30+B31</f>
      </c>
      <c r="D31" s="11">
        <f>IF($B$5=0,"",C31/$B$5)</f>
      </c>
      <c r="E31" s="12" t="s">
        <v>13</v>
      </c>
      <c r="F31" s="13" t="s">
        <v>13</v>
      </c>
    </row>
    <row r="32" ht="16" customHeight="1" spans="1:6" x14ac:dyDescent="0.25">
      <c r="A32" s="9">
        <v>24</v>
      </c>
      <c r="B32" s="10">
        <f>$B$4*24</f>
      </c>
      <c r="C32" s="10">
        <f>C31+B32</f>
      </c>
      <c r="D32" s="11">
        <f>IF($B$5=0,"",C32/$B$5)</f>
      </c>
      <c r="E32" s="12" t="s">
        <v>13</v>
      </c>
      <c r="F32" s="13" t="s">
        <v>13</v>
      </c>
    </row>
    <row r="33" ht="16" customHeight="1" spans="1:6" x14ac:dyDescent="0.25">
      <c r="A33" s="9">
        <v>25</v>
      </c>
      <c r="B33" s="10">
        <f>$B$4*25</f>
      </c>
      <c r="C33" s="10">
        <f>C32+B33</f>
      </c>
      <c r="D33" s="11">
        <f>IF($B$5=0,"",C33/$B$5)</f>
      </c>
      <c r="E33" s="12" t="s">
        <v>13</v>
      </c>
      <c r="F33" s="13" t="s">
        <v>13</v>
      </c>
    </row>
    <row r="34" ht="16" customHeight="1" spans="1:6" x14ac:dyDescent="0.25">
      <c r="A34" s="14">
        <v>26</v>
      </c>
      <c r="B34" s="15">
        <f>$B$4*26</f>
      </c>
      <c r="C34" s="15">
        <f>C33+B34</f>
      </c>
      <c r="D34" s="16">
        <f>IF($B$5=0,"",C34/$B$5)</f>
      </c>
      <c r="E34" s="12" t="s">
        <v>13</v>
      </c>
      <c r="F34" s="13" t="s">
        <v>16</v>
      </c>
    </row>
    <row r="35" ht="16" customHeight="1" spans="1:6" x14ac:dyDescent="0.25">
      <c r="A35" s="9">
        <v>27</v>
      </c>
      <c r="B35" s="10">
        <f>$B$4*27</f>
      </c>
      <c r="C35" s="10">
        <f>C34+B35</f>
      </c>
      <c r="D35" s="11">
        <f>IF($B$5=0,"",C35/$B$5)</f>
      </c>
      <c r="E35" s="12" t="s">
        <v>13</v>
      </c>
      <c r="F35" s="13" t="s">
        <v>13</v>
      </c>
    </row>
    <row r="36" ht="16" customHeight="1" spans="1:6" x14ac:dyDescent="0.25">
      <c r="A36" s="9">
        <v>28</v>
      </c>
      <c r="B36" s="10">
        <f>$B$4*28</f>
      </c>
      <c r="C36" s="10">
        <f>C35+B36</f>
      </c>
      <c r="D36" s="11">
        <f>IF($B$5=0,"",C36/$B$5)</f>
      </c>
      <c r="E36" s="12" t="s">
        <v>13</v>
      </c>
      <c r="F36" s="13" t="s">
        <v>13</v>
      </c>
    </row>
    <row r="37" ht="16" customHeight="1" spans="1:6" x14ac:dyDescent="0.25">
      <c r="A37" s="9">
        <v>29</v>
      </c>
      <c r="B37" s="10">
        <f>$B$4*29</f>
      </c>
      <c r="C37" s="10">
        <f>C36+B37</f>
      </c>
      <c r="D37" s="11">
        <f>IF($B$5=0,"",C37/$B$5)</f>
      </c>
      <c r="E37" s="12" t="s">
        <v>13</v>
      </c>
      <c r="F37" s="13" t="s">
        <v>13</v>
      </c>
    </row>
    <row r="38" ht="16" customHeight="1" spans="1:6" x14ac:dyDescent="0.25">
      <c r="A38" s="9">
        <v>30</v>
      </c>
      <c r="B38" s="10">
        <f>$B$4*30</f>
      </c>
      <c r="C38" s="10">
        <f>C37+B38</f>
      </c>
      <c r="D38" s="11">
        <f>IF($B$5=0,"",C38/$B$5)</f>
      </c>
      <c r="E38" s="12" t="s">
        <v>13</v>
      </c>
      <c r="F38" s="13" t="s">
        <v>13</v>
      </c>
    </row>
    <row r="39" ht="16" customHeight="1" spans="1:6" x14ac:dyDescent="0.25">
      <c r="A39" s="9">
        <v>31</v>
      </c>
      <c r="B39" s="10">
        <f>$B$4*31</f>
      </c>
      <c r="C39" s="10">
        <f>C38+B39</f>
      </c>
      <c r="D39" s="11">
        <f>IF($B$5=0,"",C39/$B$5)</f>
      </c>
      <c r="E39" s="12" t="s">
        <v>13</v>
      </c>
      <c r="F39" s="13" t="s">
        <v>13</v>
      </c>
    </row>
    <row r="40" ht="16" customHeight="1" spans="1:6" x14ac:dyDescent="0.25">
      <c r="A40" s="9">
        <v>32</v>
      </c>
      <c r="B40" s="10">
        <f>$B$4*32</f>
      </c>
      <c r="C40" s="10">
        <f>C39+B40</f>
      </c>
      <c r="D40" s="11">
        <f>IF($B$5=0,"",C40/$B$5)</f>
      </c>
      <c r="E40" s="12" t="s">
        <v>13</v>
      </c>
      <c r="F40" s="13" t="s">
        <v>13</v>
      </c>
    </row>
    <row r="41" ht="16" customHeight="1" spans="1:6" x14ac:dyDescent="0.25">
      <c r="A41" s="9">
        <v>33</v>
      </c>
      <c r="B41" s="10">
        <f>$B$4*33</f>
      </c>
      <c r="C41" s="10">
        <f>C40+B41</f>
      </c>
      <c r="D41" s="11">
        <f>IF($B$5=0,"",C41/$B$5)</f>
      </c>
      <c r="E41" s="12" t="s">
        <v>13</v>
      </c>
      <c r="F41" s="13" t="s">
        <v>13</v>
      </c>
    </row>
    <row r="42" ht="16" customHeight="1" spans="1:6" x14ac:dyDescent="0.25">
      <c r="A42" s="9">
        <v>34</v>
      </c>
      <c r="B42" s="10">
        <f>$B$4*34</f>
      </c>
      <c r="C42" s="10">
        <f>C41+B42</f>
      </c>
      <c r="D42" s="11">
        <f>IF($B$5=0,"",C42/$B$5)</f>
      </c>
      <c r="E42" s="12" t="s">
        <v>13</v>
      </c>
      <c r="F42" s="13" t="s">
        <v>13</v>
      </c>
    </row>
    <row r="43" ht="16" customHeight="1" spans="1:6" x14ac:dyDescent="0.25">
      <c r="A43" s="9">
        <v>35</v>
      </c>
      <c r="B43" s="10">
        <f>$B$4*35</f>
      </c>
      <c r="C43" s="10">
        <f>C42+B43</f>
      </c>
      <c r="D43" s="11">
        <f>IF($B$5=0,"",C43/$B$5)</f>
      </c>
      <c r="E43" s="12" t="s">
        <v>13</v>
      </c>
      <c r="F43" s="13" t="s">
        <v>13</v>
      </c>
    </row>
    <row r="44" ht="16" customHeight="1" spans="1:6" x14ac:dyDescent="0.25">
      <c r="A44" s="9">
        <v>36</v>
      </c>
      <c r="B44" s="10">
        <f>$B$4*36</f>
      </c>
      <c r="C44" s="10">
        <f>C43+B44</f>
      </c>
      <c r="D44" s="11">
        <f>IF($B$5=0,"",C44/$B$5)</f>
      </c>
      <c r="E44" s="12" t="s">
        <v>13</v>
      </c>
      <c r="F44" s="13" t="s">
        <v>13</v>
      </c>
    </row>
    <row r="45" ht="16" customHeight="1" spans="1:6" x14ac:dyDescent="0.25">
      <c r="A45" s="9">
        <v>37</v>
      </c>
      <c r="B45" s="10">
        <f>$B$4*37</f>
      </c>
      <c r="C45" s="10">
        <f>C44+B45</f>
      </c>
      <c r="D45" s="11">
        <f>IF($B$5=0,"",C45/$B$5)</f>
      </c>
      <c r="E45" s="12" t="s">
        <v>13</v>
      </c>
      <c r="F45" s="13" t="s">
        <v>13</v>
      </c>
    </row>
    <row r="46" ht="16" customHeight="1" spans="1:6" x14ac:dyDescent="0.25">
      <c r="A46" s="9">
        <v>38</v>
      </c>
      <c r="B46" s="10">
        <f>$B$4*38</f>
      </c>
      <c r="C46" s="10">
        <f>C45+B46</f>
      </c>
      <c r="D46" s="11">
        <f>IF($B$5=0,"",C46/$B$5)</f>
      </c>
      <c r="E46" s="12" t="s">
        <v>13</v>
      </c>
      <c r="F46" s="13" t="s">
        <v>13</v>
      </c>
    </row>
    <row r="47" ht="16" customHeight="1" spans="1:6" x14ac:dyDescent="0.25">
      <c r="A47" s="14">
        <v>39</v>
      </c>
      <c r="B47" s="15">
        <f>$B$4*39</f>
      </c>
      <c r="C47" s="15">
        <f>C46+B47</f>
      </c>
      <c r="D47" s="16">
        <f>IF($B$5=0,"",C47/$B$5)</f>
      </c>
      <c r="E47" s="12" t="s">
        <v>13</v>
      </c>
      <c r="F47" s="13" t="s">
        <v>17</v>
      </c>
    </row>
    <row r="48" ht="16" customHeight="1" spans="1:6" x14ac:dyDescent="0.25">
      <c r="A48" s="9">
        <v>40</v>
      </c>
      <c r="B48" s="10">
        <f>$B$4*40</f>
      </c>
      <c r="C48" s="10">
        <f>C47+B48</f>
      </c>
      <c r="D48" s="11">
        <f>IF($B$5=0,"",C48/$B$5)</f>
      </c>
      <c r="E48" s="12" t="s">
        <v>13</v>
      </c>
      <c r="F48" s="13" t="s">
        <v>13</v>
      </c>
    </row>
    <row r="49" ht="16" customHeight="1" spans="1:6" x14ac:dyDescent="0.25">
      <c r="A49" s="9">
        <v>41</v>
      </c>
      <c r="B49" s="10">
        <f>$B$4*41</f>
      </c>
      <c r="C49" s="10">
        <f>C48+B49</f>
      </c>
      <c r="D49" s="11">
        <f>IF($B$5=0,"",C49/$B$5)</f>
      </c>
      <c r="E49" s="12" t="s">
        <v>13</v>
      </c>
      <c r="F49" s="13" t="s">
        <v>13</v>
      </c>
    </row>
    <row r="50" ht="16" customHeight="1" spans="1:6" x14ac:dyDescent="0.25">
      <c r="A50" s="9">
        <v>42</v>
      </c>
      <c r="B50" s="10">
        <f>$B$4*42</f>
      </c>
      <c r="C50" s="10">
        <f>C49+B50</f>
      </c>
      <c r="D50" s="11">
        <f>IF($B$5=0,"",C50/$B$5)</f>
      </c>
      <c r="E50" s="12" t="s">
        <v>13</v>
      </c>
      <c r="F50" s="13" t="s">
        <v>13</v>
      </c>
    </row>
    <row r="51" ht="16" customHeight="1" spans="1:6" x14ac:dyDescent="0.25">
      <c r="A51" s="9">
        <v>43</v>
      </c>
      <c r="B51" s="10">
        <f>$B$4*43</f>
      </c>
      <c r="C51" s="10">
        <f>C50+B51</f>
      </c>
      <c r="D51" s="11">
        <f>IF($B$5=0,"",C51/$B$5)</f>
      </c>
      <c r="E51" s="12" t="s">
        <v>13</v>
      </c>
      <c r="F51" s="13" t="s">
        <v>13</v>
      </c>
    </row>
    <row r="52" ht="16" customHeight="1" spans="1:6" x14ac:dyDescent="0.25">
      <c r="A52" s="9">
        <v>44</v>
      </c>
      <c r="B52" s="10">
        <f>$B$4*44</f>
      </c>
      <c r="C52" s="10">
        <f>C51+B52</f>
      </c>
      <c r="D52" s="11">
        <f>IF($B$5=0,"",C52/$B$5)</f>
      </c>
      <c r="E52" s="12" t="s">
        <v>13</v>
      </c>
      <c r="F52" s="13" t="s">
        <v>13</v>
      </c>
    </row>
    <row r="53" ht="16" customHeight="1" spans="1:6" x14ac:dyDescent="0.25">
      <c r="A53" s="9">
        <v>45</v>
      </c>
      <c r="B53" s="10">
        <f>$B$4*45</f>
      </c>
      <c r="C53" s="10">
        <f>C52+B53</f>
      </c>
      <c r="D53" s="11">
        <f>IF($B$5=0,"",C53/$B$5)</f>
      </c>
      <c r="E53" s="12" t="s">
        <v>13</v>
      </c>
      <c r="F53" s="13" t="s">
        <v>13</v>
      </c>
    </row>
    <row r="54" ht="16" customHeight="1" spans="1:6" x14ac:dyDescent="0.25">
      <c r="A54" s="9">
        <v>46</v>
      </c>
      <c r="B54" s="10">
        <f>$B$4*46</f>
      </c>
      <c r="C54" s="10">
        <f>C53+B54</f>
      </c>
      <c r="D54" s="11">
        <f>IF($B$5=0,"",C54/$B$5)</f>
      </c>
      <c r="E54" s="12" t="s">
        <v>13</v>
      </c>
      <c r="F54" s="13" t="s">
        <v>13</v>
      </c>
    </row>
    <row r="55" ht="16" customHeight="1" spans="1:6" x14ac:dyDescent="0.25">
      <c r="A55" s="9">
        <v>47</v>
      </c>
      <c r="B55" s="10">
        <f>$B$4*47</f>
      </c>
      <c r="C55" s="10">
        <f>C54+B55</f>
      </c>
      <c r="D55" s="11">
        <f>IF($B$5=0,"",C55/$B$5)</f>
      </c>
      <c r="E55" s="12" t="s">
        <v>13</v>
      </c>
      <c r="F55" s="13" t="s">
        <v>13</v>
      </c>
    </row>
    <row r="56" ht="16" customHeight="1" spans="1:6" x14ac:dyDescent="0.25">
      <c r="A56" s="9">
        <v>48</v>
      </c>
      <c r="B56" s="10">
        <f>$B$4*48</f>
      </c>
      <c r="C56" s="10">
        <f>C55+B56</f>
      </c>
      <c r="D56" s="11">
        <f>IF($B$5=0,"",C56/$B$5)</f>
      </c>
      <c r="E56" s="12" t="s">
        <v>13</v>
      </c>
      <c r="F56" s="13" t="s">
        <v>13</v>
      </c>
    </row>
    <row r="57" ht="16" customHeight="1" spans="1:6" x14ac:dyDescent="0.25">
      <c r="A57" s="9">
        <v>49</v>
      </c>
      <c r="B57" s="10">
        <f>$B$4*49</f>
      </c>
      <c r="C57" s="10">
        <f>C56+B57</f>
      </c>
      <c r="D57" s="11">
        <f>IF($B$5=0,"",C57/$B$5)</f>
      </c>
      <c r="E57" s="12" t="s">
        <v>13</v>
      </c>
      <c r="F57" s="13" t="s">
        <v>13</v>
      </c>
    </row>
    <row r="58" ht="16" customHeight="1" spans="1:6" x14ac:dyDescent="0.25">
      <c r="A58" s="9">
        <v>50</v>
      </c>
      <c r="B58" s="10">
        <f>$B$4*50</f>
      </c>
      <c r="C58" s="10">
        <f>C57+B58</f>
      </c>
      <c r="D58" s="11">
        <f>IF($B$5=0,"",C58/$B$5)</f>
      </c>
      <c r="E58" s="12" t="s">
        <v>13</v>
      </c>
      <c r="F58" s="13" t="s">
        <v>13</v>
      </c>
    </row>
    <row r="59" ht="16" customHeight="1" spans="1:6" x14ac:dyDescent="0.25">
      <c r="A59" s="9">
        <v>51</v>
      </c>
      <c r="B59" s="10">
        <f>$B$4*51</f>
      </c>
      <c r="C59" s="10">
        <f>C58+B59</f>
      </c>
      <c r="D59" s="11">
        <f>IF($B$5=0,"",C59/$B$5)</f>
      </c>
      <c r="E59" s="12" t="s">
        <v>13</v>
      </c>
      <c r="F59" s="13" t="s">
        <v>13</v>
      </c>
    </row>
    <row r="60" ht="16" customHeight="1" spans="1:6" x14ac:dyDescent="0.25">
      <c r="A60" s="14">
        <v>52</v>
      </c>
      <c r="B60" s="15">
        <f>$B$4*52</f>
      </c>
      <c r="C60" s="15">
        <f>C59+B60</f>
      </c>
      <c r="D60" s="16">
        <f>IF($B$5=0,"",C60/$B$5)</f>
      </c>
      <c r="E60" s="12" t="s">
        <v>13</v>
      </c>
      <c r="F60" s="13" t="s">
        <v>18</v>
      </c>
    </row>
    <row r="61" ht="22" customHeight="1" spans="1:6" x14ac:dyDescent="0.25">
      <c r="A61" s="17" t="s">
        <v>19</v>
      </c>
      <c r="B61" s="18">
        <f>SUM(B9:B60)</f>
      </c>
      <c r="C61" s="18">
        <f>C60</f>
      </c>
      <c r="D61" s="19"/>
      <c r="E61" s="19"/>
      <c r="F61" s="19"/>
    </row>
    <row r="63" ht="14" customHeight="1" spans="1:1" x14ac:dyDescent="0.25">
      <c r="A63" s="20" t="s">
        <v>20</v>
      </c>
    </row>
    <row r="67" ht="16" customHeight="1" spans="1:1" x14ac:dyDescent="0.25">
      <c r="A67" s="5" t="s">
        <v>21</v>
      </c>
    </row>
    <row r="68" ht="16" customHeight="1" spans="1:1" x14ac:dyDescent="0.25">
      <c r="A68" s="21" t="s">
        <v>22</v>
      </c>
    </row>
  </sheetData>
  <sheetProtection sheet="1" formatCells="0" formatColumns="0" formatRows="0" insertColumns="0" insertRows="0" deleteColumns="0" deleteRows="0" sort="0" autoFilter="0"/>
  <mergeCells count="5">
    <mergeCell ref="A1:F1"/>
    <mergeCell ref="A2:F2"/>
    <mergeCell ref="C4:F4"/>
    <mergeCell ref="C5:F5"/>
    <mergeCell ref="A6:F6"/>
  </mergeCells>
  <conditionalFormatting sqref="D9:D60">
    <cfRule type="dataBar" priority="1">
      <dataBar>
        <cfvo type="num" val="0"/>
        <cfvo type="num" val="1"/>
        <color rgb="FF059669"/>
      </dataBar>
      <extLst>
        <ext xmlns:x14="http://schemas.microsoft.com/office/spreadsheetml/2009/9/main" uri="{B025F937-C7B1-47D3-B67F-A62EFF666E3E}">
          <x14:id>{5F51DB02-5D9C-4FA1-B3C0-DF023F40329C}</x14:id>
        </ext>
      </extLst>
    </cfRule>
  </conditionalFormatting>
  <conditionalFormatting sqref="E9:E60">
    <cfRule type="expression" dxfId="0" priority="2">
      <formula>E9&lt;&gt;""</formula>
    </cfRule>
  </conditionalFormatting>
  <hyperlinks>
    <hyperlink ref="A67" r:id="rId1"/>
    <hyperlink ref="A68" r:id="rId2"/>
  </hyperlink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F51DB02-5D9C-4FA1-B3C0-DF023F40329C}">
            <x14:dataBar minLength="0" maxLength="100">
              <x14:cfvo type="num">
                <xm:f>0</xm:f>
              </x14:cfvo>
              <x14:cfvo type="num">
                <xm:f>1</xm:f>
              </x14:cfvo>
            </x14:dataBar>
          </x14:cfRule>
          <xm:sqref>D9:D60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Défi 52 semaines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2026-06-16T13:30:54Z</dcterms:created>
  <dcterms:modified xsi:type="dcterms:W3CDTF">2026-06-16T13:30:54Z</dcterms:modified>
</cp:coreProperties>
</file>