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oyage" state="visible" r:id="rId4"/>
  </sheets>
  <calcPr calcId="171027"/>
</workbook>
</file>

<file path=xl/sharedStrings.xml><?xml version="1.0" encoding="utf-8"?>
<sst xmlns="http://schemas.openxmlformats.org/spreadsheetml/2006/main" count="78" uniqueCount="56">
  <si>
    <t>Répartition des dépenses de voyage entre amis</t>
  </si>
  <si>
    <t>Saisis les prénoms et le journal des dépenses dans les cases jaunes. Les balances et les remboursements se calculent automatiquement.</t>
  </si>
  <si>
    <t>Informations sur le voyage</t>
  </si>
  <si>
    <t>Dépenses par catégorie</t>
  </si>
  <si>
    <t>Balances</t>
  </si>
  <si>
    <t>Remboursements suggérés</t>
  </si>
  <si>
    <t>Nom du voyage</t>
  </si>
  <si>
    <t>Week-end à Barcelone</t>
  </si>
  <si>
    <t>Catégorie</t>
  </si>
  <si>
    <t>Total</t>
  </si>
  <si>
    <t>%</t>
  </si>
  <si>
    <t>Participant</t>
  </si>
  <si>
    <t>Total payé</t>
  </si>
  <si>
    <t>Part due</t>
  </si>
  <si>
    <t>Solde</t>
  </si>
  <si>
    <t>De</t>
  </si>
  <si>
    <t>À</t>
  </si>
  <si>
    <t>Montant</t>
  </si>
  <si>
    <t>Date de départ</t>
  </si>
  <si>
    <t>Hébergement</t>
  </si>
  <si>
    <t>Date de retour</t>
  </si>
  <si>
    <t>Transport</t>
  </si>
  <si>
    <t>Restauration</t>
  </si>
  <si>
    <t>Participants (jusqu'à 6)</t>
  </si>
  <si>
    <t>Activités</t>
  </si>
  <si>
    <t>Participant 1</t>
  </si>
  <si>
    <t>Léa</t>
  </si>
  <si>
    <t>Courses</t>
  </si>
  <si>
    <t>Participant 2</t>
  </si>
  <si>
    <t>Tom</t>
  </si>
  <si>
    <t>Autre</t>
  </si>
  <si>
    <t>Participant 3</t>
  </si>
  <si>
    <t>Emma</t>
  </si>
  <si>
    <t>Seul le 1er virement est calculé automatiquement. Pour les virements suivants, reporte-toi aux soldes.</t>
  </si>
  <si>
    <t>Participant 4</t>
  </si>
  <si>
    <t>Lucas</t>
  </si>
  <si>
    <t>Participant 5</t>
  </si>
  <si>
    <t/>
  </si>
  <si>
    <t>Participant 6</t>
  </si>
  <si>
    <t>Date</t>
  </si>
  <si>
    <t>Description</t>
  </si>
  <si>
    <t>Montant (€)</t>
  </si>
  <si>
    <t>Payé par</t>
  </si>
  <si>
    <t>Billets d'avion aller</t>
  </si>
  <si>
    <t>Taxi aéroport - hôtel</t>
  </si>
  <si>
    <t>Hôtel 2 nuits (2 chambres)</t>
  </si>
  <si>
    <t>Dîner tapas La Boqueria</t>
  </si>
  <si>
    <t>Entrée Sagrada Família</t>
  </si>
  <si>
    <t>Déjeuner en terrasse</t>
  </si>
  <si>
    <t>Pass metro journée x 4</t>
  </si>
  <si>
    <t>Sangria + pintxos El Xampanyet</t>
  </si>
  <si>
    <t>Snacks et boissons pour le vol</t>
  </si>
  <si>
    <t>Billets d'avion retour</t>
  </si>
  <si>
    <t>TOTAL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</si>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</sst>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0.00 &quot;€&quot;"/>
  </numFmts>
  <fonts count="14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b/>
      <color rgb="FFFFFFFF"/>
      <sz val="11"/>
    </font>
    <font>
      <color rgb="FF0F172A"/>
      <sz val="10"/>
    </font>
    <font>
      <b/>
      <color rgb="FF0F172A"/>
      <sz val="9"/>
    </font>
    <font>
      <color rgb="FF64748B"/>
      <sz val="10"/>
    </font>
    <font>
      <b/>
      <color rgb="FF0F172A"/>
      <sz val="10"/>
    </font>
    <font>
      <color rgb="FFEF4444"/>
      <sz val="10"/>
    </font>
    <font>
      <i/>
      <color rgb="FF64748B"/>
      <sz val="8"/>
    </font>
    <font>
      <b/>
      <color rgb="FFFFFFFF"/>
      <sz val="10"/>
    </font>
    <font>
      <b/>
      <color rgb="FF047857"/>
      <sz val="11"/>
    </font>
    <font>
      <i/>
      <color rgb="FF64748B"/>
      <sz val="9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EF9C3"/>
      </patternFill>
    </fill>
    <fill>
      <patternFill patternType="solid">
        <fgColor rgb="FFF1F5F9"/>
      </patternFill>
    </fill>
    <fill>
      <patternFill patternType="solid">
        <fgColor rgb="FF0F172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0" fillId="3" borderId="2" xfId="0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horizontal="left" vertical="center"/>
      <protection locked="0"/>
    </xf>
    <xf numFmtId="165" fontId="4" fillId="0" borderId="1" xfId="0" applyNumberFormat="1" applyFont="1" applyBorder="1" applyAlignment="1">
      <alignment horizontal="right" vertical="center"/>
    </xf>
    <xf numFmtId="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165" fontId="11" fillId="6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color rgb="047857"/>
      </font>
      <fill>
        <patternFill patternType="solid">
          <bgColor rgb="FFD1FAE5"/>
        </patternFill>
      </fill>
    </dxf>
    <dxf>
      <font>
        <color rgb="B91C1C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workbookViewId="0" showGridLines="0">
      <pane ySplit="17" topLeftCell="A18" activePane="bottomLeft" state="frozen"/>
      <selection pane="bottomLeft"/>
    </sheetView>
  </sheetViews>
  <sheetFormatPr defaultRowHeight="15" outlineLevelRow="0" outlineLevelCol="0" x14ac:dyDescent="55"/>
  <cols>
    <col min="1" max="1" width="11" customWidth="1"/>
    <col min="2" max="2" width="16" customWidth="1"/>
    <col min="3" max="3" width="30" customWidth="1"/>
    <col min="4" max="5" width="13" customWidth="1"/>
    <col min="6" max="6" width="2" customWidth="1"/>
    <col min="7" max="7" width="18" customWidth="1"/>
    <col min="8" max="8" width="14" customWidth="1"/>
    <col min="9" max="9" width="8" customWidth="1"/>
    <col min="10" max="10" width="2" customWidth="1"/>
    <col min="11" max="11" width="13" customWidth="1"/>
    <col min="12" max="14" width="14" customWidth="1"/>
    <col min="15" max="15" width="2" customWidth="1"/>
    <col min="16" max="17" width="13" customWidth="1"/>
    <col min="18" max="18" width="14" customWidth="1"/>
  </cols>
  <sheetData>
    <row r="1" ht="30" customHeight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6" customHeight="1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ht="20" customHeight="1" spans="1:18" x14ac:dyDescent="0.25">
      <c r="A4" s="3" t="s">
        <v>2</v>
      </c>
      <c r="B4" s="3"/>
      <c r="G4" s="3" t="s">
        <v>3</v>
      </c>
      <c r="H4" s="3"/>
      <c r="I4" s="3"/>
      <c r="K4" s="3" t="s">
        <v>4</v>
      </c>
      <c r="L4" s="3"/>
      <c r="M4" s="3"/>
      <c r="N4" s="3"/>
      <c r="P4" s="3" t="s">
        <v>5</v>
      </c>
      <c r="Q4" s="3"/>
      <c r="R4" s="3"/>
    </row>
    <row r="5" ht="16" customHeight="1" spans="1:18" x14ac:dyDescent="0.25">
      <c r="A5" s="4" t="s">
        <v>6</v>
      </c>
      <c r="B5" s="5" t="s">
        <v>7</v>
      </c>
      <c r="G5" s="6" t="s">
        <v>8</v>
      </c>
      <c r="H5" s="6" t="s">
        <v>9</v>
      </c>
      <c r="I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P5" s="6" t="s">
        <v>15</v>
      </c>
      <c r="Q5" s="6" t="s">
        <v>16</v>
      </c>
      <c r="R5" s="6" t="s">
        <v>17</v>
      </c>
    </row>
    <row r="6" ht="17" customHeight="1" spans="1:18" x14ac:dyDescent="0.25">
      <c r="A6" s="4" t="s">
        <v>18</v>
      </c>
      <c r="B6" s="7">
        <v>45849</v>
      </c>
      <c r="G6" s="4" t="s">
        <v>19</v>
      </c>
      <c r="H6" s="8">
        <f>SUMIF(B18:B52,"Hébergement",D18:D52)</f>
      </c>
      <c r="I6" s="9">
        <f>IF(D53=0,"",H6/D53)</f>
      </c>
      <c r="K6" s="10">
        <f>IF(B10="","",B10)</f>
      </c>
      <c r="L6" s="8">
        <f>IF(B10="","",SUMIF(E18:E52,B10,D18:D52))</f>
      </c>
      <c r="M6" s="8">
        <f>IF(B10="","",IF(COUNTA(B10:B15)=0,0,D53/COUNTA(B10:B15)))</f>
      </c>
      <c r="N6" s="8">
        <f>IF(B10="","",L6-M6)</f>
      </c>
      <c r="P6" s="11">
        <f>IF(MIN(N6:N11)&gt;=0,"",INDEX(K6:K11,MATCH(MIN(N6:N11),N6:N11,0)))</f>
      </c>
      <c r="Q6" s="11">
        <f>IF(MAX(N6:N11)&lt;=0,"",INDEX(K6:K11,MATCH(MAX(N6:N11),N6:N11,0)))</f>
      </c>
      <c r="R6" s="12">
        <f>IF(MIN(N6:N11)&gt;=0,"",MIN(ABS(MIN(N6:N11)),MAX(N6:N11)))</f>
      </c>
    </row>
    <row r="7" ht="17" customHeight="1" spans="1:18" x14ac:dyDescent="0.25">
      <c r="A7" s="4" t="s">
        <v>20</v>
      </c>
      <c r="B7" s="7">
        <v>45851</v>
      </c>
      <c r="G7" s="4" t="s">
        <v>21</v>
      </c>
      <c r="H7" s="8">
        <f>SUMIF(B18:B52,"Transport",D18:D52)</f>
      </c>
      <c r="I7" s="9">
        <f>IF(D53=0,"",H7/D53)</f>
      </c>
      <c r="K7" s="10">
        <f>IF(B11="","",B11)</f>
      </c>
      <c r="L7" s="8">
        <f>IF(B11="","",SUMIF(E18:E52,B11,D18:D52))</f>
      </c>
      <c r="M7" s="8">
        <f>IF(B11="","",IF(COUNTA(B10:B15)=0,0,D53/COUNTA(B10:B15)))</f>
      </c>
      <c r="N7" s="8">
        <f>IF(B11="","",L7-M7)</f>
      </c>
      <c r="P7" s="11">
        <f>""</f>
      </c>
      <c r="Q7" s="11">
        <f>""</f>
      </c>
      <c r="R7" s="13">
        <f>""</f>
      </c>
    </row>
    <row r="8" ht="17" customHeight="1" spans="7:18" x14ac:dyDescent="0.25">
      <c r="G8" s="4" t="s">
        <v>22</v>
      </c>
      <c r="H8" s="8">
        <f>SUMIF(B18:B52,"Restauration",D18:D52)</f>
      </c>
      <c r="I8" s="9">
        <f>IF(D53=0,"",H8/D53)</f>
      </c>
      <c r="K8" s="10">
        <f>IF(B12="","",B12)</f>
      </c>
      <c r="L8" s="8">
        <f>IF(B12="","",SUMIF(E18:E52,B12,D18:D52))</f>
      </c>
      <c r="M8" s="8">
        <f>IF(B12="","",IF(COUNTA(B10:B15)=0,0,D53/COUNTA(B10:B15)))</f>
      </c>
      <c r="N8" s="8">
        <f>IF(B12="","",L8-M8)</f>
      </c>
      <c r="P8" s="11">
        <f>""</f>
      </c>
      <c r="Q8" s="11">
        <f>""</f>
      </c>
      <c r="R8" s="13">
        <f>""</f>
      </c>
    </row>
    <row r="9" ht="17" customHeight="1" spans="1:18" x14ac:dyDescent="0.25">
      <c r="A9" s="3" t="s">
        <v>23</v>
      </c>
      <c r="B9" s="3"/>
      <c r="G9" s="4" t="s">
        <v>24</v>
      </c>
      <c r="H9" s="8">
        <f>SUMIF(B18:B52,"Activités",D18:D52)</f>
      </c>
      <c r="I9" s="9">
        <f>IF(D53=0,"",H9/D53)</f>
      </c>
      <c r="K9" s="10">
        <f>IF(B13="","",B13)</f>
      </c>
      <c r="L9" s="8">
        <f>IF(B13="","",SUMIF(E18:E52,B13,D18:D52))</f>
      </c>
      <c r="M9" s="8">
        <f>IF(B13="","",IF(COUNTA(B10:B15)=0,0,D53/COUNTA(B10:B15)))</f>
      </c>
      <c r="N9" s="8">
        <f>IF(B13="","",L9-M9)</f>
      </c>
      <c r="P9" s="11">
        <f>""</f>
      </c>
      <c r="Q9" s="11">
        <f>""</f>
      </c>
      <c r="R9" s="13">
        <f>""</f>
      </c>
    </row>
    <row r="10" ht="17" customHeight="1" spans="1:18" x14ac:dyDescent="0.25">
      <c r="A10" s="4" t="s">
        <v>25</v>
      </c>
      <c r="B10" s="5" t="s">
        <v>26</v>
      </c>
      <c r="G10" s="4" t="s">
        <v>27</v>
      </c>
      <c r="H10" s="8">
        <f>SUMIF(B18:B52,"Courses",D18:D52)</f>
      </c>
      <c r="I10" s="9">
        <f>IF(D53=0,"",H10/D53)</f>
      </c>
      <c r="K10" s="10">
        <f>IF(B14="","",B14)</f>
      </c>
      <c r="L10" s="8">
        <f>IF(B14="","",SUMIF(E18:E52,B14,D18:D52))</f>
      </c>
      <c r="M10" s="8">
        <f>IF(B14="","",IF(COUNTA(B10:B15)=0,0,D53/COUNTA(B10:B15)))</f>
      </c>
      <c r="N10" s="8">
        <f>IF(B14="","",L10-M10)</f>
      </c>
      <c r="P10" s="11">
        <f>""</f>
      </c>
      <c r="Q10" s="11">
        <f>""</f>
      </c>
      <c r="R10" s="13">
        <f>""</f>
      </c>
    </row>
    <row r="11" ht="17" customHeight="1" spans="1:14" x14ac:dyDescent="0.25">
      <c r="A11" s="4" t="s">
        <v>28</v>
      </c>
      <c r="B11" s="5" t="s">
        <v>29</v>
      </c>
      <c r="G11" s="4" t="s">
        <v>30</v>
      </c>
      <c r="H11" s="8">
        <f>SUMIF(B18:B52,"Autre",D18:D52)</f>
      </c>
      <c r="I11" s="9">
        <f>IF(D53=0,"",H11/D53)</f>
      </c>
      <c r="K11" s="10">
        <f>IF(B15="","",B15)</f>
      </c>
      <c r="L11" s="8">
        <f>IF(B15="","",SUMIF(E18:E52,B15,D18:D52))</f>
      </c>
      <c r="M11" s="8">
        <f>IF(B15="","",IF(COUNTA(B10:B15)=0,0,D53/COUNTA(B10:B15)))</f>
      </c>
      <c r="N11" s="8">
        <f>IF(B15="","",L11-M11)</f>
      </c>
    </row>
    <row r="12" ht="28" customHeight="1" spans="1:18" x14ac:dyDescent="0.25">
      <c r="A12" s="4" t="s">
        <v>31</v>
      </c>
      <c r="B12" s="5" t="s">
        <v>32</v>
      </c>
      <c r="P12" s="14" t="s">
        <v>33</v>
      </c>
      <c r="Q12" s="14"/>
      <c r="R12" s="14"/>
    </row>
    <row r="13" ht="18" customHeight="1" spans="1:2" x14ac:dyDescent="0.25">
      <c r="A13" s="4" t="s">
        <v>34</v>
      </c>
      <c r="B13" s="5" t="s">
        <v>35</v>
      </c>
    </row>
    <row r="14" ht="18" customHeight="1" spans="1:2" x14ac:dyDescent="0.25">
      <c r="A14" s="4" t="s">
        <v>36</v>
      </c>
      <c r="B14" s="5" t="s">
        <v>37</v>
      </c>
    </row>
    <row r="15" ht="18" customHeight="1" spans="1:2" x14ac:dyDescent="0.25">
      <c r="A15" s="4" t="s">
        <v>38</v>
      </c>
      <c r="B15" s="5" t="s">
        <v>37</v>
      </c>
    </row>
    <row r="16" ht="8" customHeight="1" x14ac:dyDescent="0.25"/>
    <row r="17" ht="22" customHeight="1" spans="1:5" x14ac:dyDescent="0.25">
      <c r="A17" s="15" t="s">
        <v>39</v>
      </c>
      <c r="B17" s="15" t="s">
        <v>8</v>
      </c>
      <c r="C17" s="15" t="s">
        <v>40</v>
      </c>
      <c r="D17" s="15" t="s">
        <v>41</v>
      </c>
      <c r="E17" s="15" t="s">
        <v>42</v>
      </c>
    </row>
    <row r="18" ht="18" customHeight="1" spans="1:5" x14ac:dyDescent="0.25">
      <c r="A18" s="16">
        <v>45849</v>
      </c>
      <c r="B18" s="11" t="s">
        <v>21</v>
      </c>
      <c r="C18" s="17" t="s">
        <v>43</v>
      </c>
      <c r="D18" s="8">
        <v>480</v>
      </c>
      <c r="E18" s="11" t="s">
        <v>26</v>
      </c>
    </row>
    <row r="19" ht="18" customHeight="1" spans="1:5" x14ac:dyDescent="0.25">
      <c r="A19" s="16">
        <v>45849</v>
      </c>
      <c r="B19" s="11" t="s">
        <v>21</v>
      </c>
      <c r="C19" s="17" t="s">
        <v>44</v>
      </c>
      <c r="D19" s="8">
        <v>32</v>
      </c>
      <c r="E19" s="11" t="s">
        <v>29</v>
      </c>
    </row>
    <row r="20" ht="18" customHeight="1" spans="1:5" x14ac:dyDescent="0.25">
      <c r="A20" s="16">
        <v>45849</v>
      </c>
      <c r="B20" s="11" t="s">
        <v>19</v>
      </c>
      <c r="C20" s="17" t="s">
        <v>45</v>
      </c>
      <c r="D20" s="8">
        <v>310</v>
      </c>
      <c r="E20" s="11" t="s">
        <v>32</v>
      </c>
    </row>
    <row r="21" ht="18" customHeight="1" spans="1:5" x14ac:dyDescent="0.25">
      <c r="A21" s="16">
        <v>45849</v>
      </c>
      <c r="B21" s="11" t="s">
        <v>22</v>
      </c>
      <c r="C21" s="17" t="s">
        <v>46</v>
      </c>
      <c r="D21" s="8">
        <v>96</v>
      </c>
      <c r="E21" s="11" t="s">
        <v>35</v>
      </c>
    </row>
    <row r="22" ht="18" customHeight="1" spans="1:5" x14ac:dyDescent="0.25">
      <c r="A22" s="16">
        <v>45850</v>
      </c>
      <c r="B22" s="11" t="s">
        <v>24</v>
      </c>
      <c r="C22" s="17" t="s">
        <v>47</v>
      </c>
      <c r="D22" s="8">
        <v>72</v>
      </c>
      <c r="E22" s="11" t="s">
        <v>26</v>
      </c>
    </row>
    <row r="23" ht="18" customHeight="1" spans="1:5" x14ac:dyDescent="0.25">
      <c r="A23" s="16">
        <v>45850</v>
      </c>
      <c r="B23" s="11" t="s">
        <v>22</v>
      </c>
      <c r="C23" s="17" t="s">
        <v>48</v>
      </c>
      <c r="D23" s="8">
        <v>68</v>
      </c>
      <c r="E23" s="11" t="s">
        <v>29</v>
      </c>
    </row>
    <row r="24" ht="18" customHeight="1" spans="1:5" x14ac:dyDescent="0.25">
      <c r="A24" s="16">
        <v>45850</v>
      </c>
      <c r="B24" s="11" t="s">
        <v>21</v>
      </c>
      <c r="C24" s="17" t="s">
        <v>49</v>
      </c>
      <c r="D24" s="8">
        <v>44</v>
      </c>
      <c r="E24" s="11" t="s">
        <v>32</v>
      </c>
    </row>
    <row r="25" ht="18" customHeight="1" spans="1:5" x14ac:dyDescent="0.25">
      <c r="A25" s="16">
        <v>45850</v>
      </c>
      <c r="B25" s="11" t="s">
        <v>22</v>
      </c>
      <c r="C25" s="17" t="s">
        <v>50</v>
      </c>
      <c r="D25" s="8">
        <v>54</v>
      </c>
      <c r="E25" s="11" t="s">
        <v>35</v>
      </c>
    </row>
    <row r="26" ht="18" customHeight="1" spans="1:5" x14ac:dyDescent="0.25">
      <c r="A26" s="16">
        <v>45851</v>
      </c>
      <c r="B26" s="11" t="s">
        <v>27</v>
      </c>
      <c r="C26" s="17" t="s">
        <v>51</v>
      </c>
      <c r="D26" s="8">
        <v>28</v>
      </c>
      <c r="E26" s="11" t="s">
        <v>26</v>
      </c>
    </row>
    <row r="27" ht="18" customHeight="1" spans="1:5" x14ac:dyDescent="0.25">
      <c r="A27" s="16">
        <v>45851</v>
      </c>
      <c r="B27" s="11" t="s">
        <v>21</v>
      </c>
      <c r="C27" s="17" t="s">
        <v>52</v>
      </c>
      <c r="D27" s="8">
        <v>452</v>
      </c>
      <c r="E27" s="11" t="s">
        <v>29</v>
      </c>
    </row>
    <row r="28" ht="18" customHeight="1" spans="1:5" x14ac:dyDescent="0.25">
      <c r="A28" s="16"/>
      <c r="B28" s="11"/>
      <c r="C28" s="17"/>
      <c r="D28" s="8"/>
      <c r="E28" s="11"/>
    </row>
    <row r="29" ht="18" customHeight="1" spans="1:5" x14ac:dyDescent="0.25">
      <c r="A29" s="16"/>
      <c r="B29" s="11"/>
      <c r="C29" s="17"/>
      <c r="D29" s="8"/>
      <c r="E29" s="11"/>
    </row>
    <row r="30" ht="18" customHeight="1" spans="1:5" x14ac:dyDescent="0.25">
      <c r="A30" s="16"/>
      <c r="B30" s="11"/>
      <c r="C30" s="17"/>
      <c r="D30" s="8"/>
      <c r="E30" s="11"/>
    </row>
    <row r="31" ht="18" customHeight="1" spans="1:5" x14ac:dyDescent="0.25">
      <c r="A31" s="16"/>
      <c r="B31" s="11"/>
      <c r="C31" s="17"/>
      <c r="D31" s="8"/>
      <c r="E31" s="11"/>
    </row>
    <row r="32" ht="18" customHeight="1" spans="1:5" x14ac:dyDescent="0.25">
      <c r="A32" s="16"/>
      <c r="B32" s="11"/>
      <c r="C32" s="17"/>
      <c r="D32" s="8"/>
      <c r="E32" s="11"/>
    </row>
    <row r="33" ht="18" customHeight="1" spans="1:5" x14ac:dyDescent="0.25">
      <c r="A33" s="16"/>
      <c r="B33" s="11"/>
      <c r="C33" s="17"/>
      <c r="D33" s="8"/>
      <c r="E33" s="11"/>
    </row>
    <row r="34" ht="18" customHeight="1" spans="1:5" x14ac:dyDescent="0.25">
      <c r="A34" s="16"/>
      <c r="B34" s="11"/>
      <c r="C34" s="17"/>
      <c r="D34" s="8"/>
      <c r="E34" s="11"/>
    </row>
    <row r="35" ht="18" customHeight="1" spans="1:5" x14ac:dyDescent="0.25">
      <c r="A35" s="16"/>
      <c r="B35" s="11"/>
      <c r="C35" s="17"/>
      <c r="D35" s="8"/>
      <c r="E35" s="11"/>
    </row>
    <row r="36" ht="18" customHeight="1" spans="1:5" x14ac:dyDescent="0.25">
      <c r="A36" s="16"/>
      <c r="B36" s="11"/>
      <c r="C36" s="17"/>
      <c r="D36" s="8"/>
      <c r="E36" s="11"/>
    </row>
    <row r="37" ht="18" customHeight="1" spans="1:5" x14ac:dyDescent="0.25">
      <c r="A37" s="16"/>
      <c r="B37" s="11"/>
      <c r="C37" s="17"/>
      <c r="D37" s="8"/>
      <c r="E37" s="11"/>
    </row>
    <row r="38" ht="18" customHeight="1" spans="1:5" x14ac:dyDescent="0.25">
      <c r="A38" s="16"/>
      <c r="B38" s="11"/>
      <c r="C38" s="17"/>
      <c r="D38" s="8"/>
      <c r="E38" s="11"/>
    </row>
    <row r="39" ht="18" customHeight="1" spans="1:5" x14ac:dyDescent="0.25">
      <c r="A39" s="16"/>
      <c r="B39" s="11"/>
      <c r="C39" s="17"/>
      <c r="D39" s="8"/>
      <c r="E39" s="11"/>
    </row>
    <row r="40" ht="18" customHeight="1" spans="1:5" x14ac:dyDescent="0.25">
      <c r="A40" s="16"/>
      <c r="B40" s="11"/>
      <c r="C40" s="17"/>
      <c r="D40" s="8"/>
      <c r="E40" s="11"/>
    </row>
    <row r="41" ht="18" customHeight="1" spans="1:5" x14ac:dyDescent="0.25">
      <c r="A41" s="16"/>
      <c r="B41" s="11"/>
      <c r="C41" s="17"/>
      <c r="D41" s="8"/>
      <c r="E41" s="11"/>
    </row>
    <row r="42" ht="18" customHeight="1" spans="1:5" x14ac:dyDescent="0.25">
      <c r="A42" s="16"/>
      <c r="B42" s="11"/>
      <c r="C42" s="17"/>
      <c r="D42" s="8"/>
      <c r="E42" s="11"/>
    </row>
    <row r="43" ht="18" customHeight="1" spans="1:5" x14ac:dyDescent="0.25">
      <c r="A43" s="16"/>
      <c r="B43" s="11"/>
      <c r="C43" s="17"/>
      <c r="D43" s="8"/>
      <c r="E43" s="11"/>
    </row>
    <row r="44" ht="18" customHeight="1" spans="1:5" x14ac:dyDescent="0.25">
      <c r="A44" s="16"/>
      <c r="B44" s="11"/>
      <c r="C44" s="17"/>
      <c r="D44" s="8"/>
      <c r="E44" s="11"/>
    </row>
    <row r="45" ht="18" customHeight="1" spans="1:5" x14ac:dyDescent="0.25">
      <c r="A45" s="16"/>
      <c r="B45" s="11"/>
      <c r="C45" s="17"/>
      <c r="D45" s="8"/>
      <c r="E45" s="11"/>
    </row>
    <row r="46" ht="18" customHeight="1" spans="1:5" x14ac:dyDescent="0.25">
      <c r="A46" s="16"/>
      <c r="B46" s="11"/>
      <c r="C46" s="17"/>
      <c r="D46" s="8"/>
      <c r="E46" s="11"/>
    </row>
    <row r="47" ht="18" customHeight="1" spans="1:5" x14ac:dyDescent="0.25">
      <c r="A47" s="16"/>
      <c r="B47" s="11"/>
      <c r="C47" s="17"/>
      <c r="D47" s="8"/>
      <c r="E47" s="11"/>
    </row>
    <row r="48" ht="18" customHeight="1" spans="1:5" x14ac:dyDescent="0.25">
      <c r="A48" s="16"/>
      <c r="B48" s="11"/>
      <c r="C48" s="17"/>
      <c r="D48" s="8"/>
      <c r="E48" s="11"/>
    </row>
    <row r="49" ht="18" customHeight="1" spans="1:5" x14ac:dyDescent="0.25">
      <c r="A49" s="16"/>
      <c r="B49" s="11"/>
      <c r="C49" s="17"/>
      <c r="D49" s="8"/>
      <c r="E49" s="11"/>
    </row>
    <row r="50" ht="18" customHeight="1" spans="1:5" x14ac:dyDescent="0.25">
      <c r="A50" s="16"/>
      <c r="B50" s="11"/>
      <c r="C50" s="17"/>
      <c r="D50" s="8"/>
      <c r="E50" s="11"/>
    </row>
    <row r="51" ht="18" customHeight="1" spans="1:5" x14ac:dyDescent="0.25">
      <c r="A51" s="16"/>
      <c r="B51" s="11"/>
      <c r="C51" s="17"/>
      <c r="D51" s="8"/>
      <c r="E51" s="11"/>
    </row>
    <row r="52" ht="18" customHeight="1" spans="1:5" x14ac:dyDescent="0.25">
      <c r="A52" s="16"/>
      <c r="B52" s="11"/>
      <c r="C52" s="17"/>
      <c r="D52" s="8"/>
      <c r="E52" s="11"/>
    </row>
    <row r="53" ht="20" customHeight="1" spans="3:4" x14ac:dyDescent="0.25">
      <c r="C53" s="18" t="s">
        <v>53</v>
      </c>
      <c r="D53" s="19">
        <f>SUM(D18:D52)</f>
      </c>
    </row>
    <row r="57" ht="16" customHeight="1" spans="1:1" x14ac:dyDescent="0.25">
      <c r="A57" s="20" t="s">
        <v>54</v>
      </c>
    </row>
    <row r="58" ht="16" customHeight="1" spans="1:1" x14ac:dyDescent="0.25">
      <c r="A58" s="21" t="s">
        <v>55</v>
      </c>
    </row>
  </sheetData>
  <mergeCells count="8">
    <mergeCell ref="A1:R1"/>
    <mergeCell ref="A2:R2"/>
    <mergeCell ref="A4:B4"/>
    <mergeCell ref="G4:I4"/>
    <mergeCell ref="K4:N4"/>
    <mergeCell ref="P4:R4"/>
    <mergeCell ref="A9:B9"/>
    <mergeCell ref="P12:R12"/>
  </mergeCells>
  <conditionalFormatting sqref="N6:N11">
    <cfRule type="expression" dxfId="0" priority="1">
      <formula>AND($N6&lt;&gt;"",$N6&gt;=0)</formula>
    </cfRule>
    <cfRule type="expression" dxfId="1" priority="2">
      <formula>AND($N6&lt;&gt;"",$N6&lt;0)</formula>
    </cfRule>
  </conditionalFormatting>
  <dataValidations count="2">
    <dataValidation type="list" allowBlank="1" showErrorMessage="1" errorTitle="Catégorie invalide" error="Choisissez une catégorie dans la liste." sqref="B18:B52">
      <formula1>"Hébergement,Transport,Restauration,Activités,Courses,Autre"</formula1>
    </dataValidation>
    <dataValidation type="list" allowBlank="1" sqref="E18:E52">
      <formula1>"Léa,Tom,Emma,Lucas"</formula1>
    </dataValidation>
  </dataValidations>
  <hyperlinks>
    <hyperlink ref="A57" r:id="rId1"/>
    <hyperlink ref="A5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Voyage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2026-06-16T13:27:31Z</dcterms:created>
  <dcterms:modified xsi:type="dcterms:W3CDTF">2026-06-16T13:27:31Z</dcterms:modified>
</cp:coreProperties>
</file>