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ivi de chantier" state="visible" r:id="rId4"/>
  </sheets>
  <calcPr calcId="171027"/>
</workbook>
</file>

<file path=xl/sharedStrings.xml><?xml version="1.0" encoding="utf-8"?>
<sst xmlns="http://schemas.openxmlformats.org/spreadsheetml/2006/main" count="47" uniqueCount="47">
  <si>
    <t>Suivi de chantier</t>
  </si>
  <si>
    <t>Saisis l’avancement et les montants engagés de chaque lot, la synthèse et les alertes de dépassement se mettent à jour seules · Modèle gratuit proposé par ledojo.club</t>
  </si>
  <si>
    <t>Nom du chantier</t>
  </si>
  <si>
    <t>Maison Bellevue</t>
  </si>
  <si>
    <t>Maître d’ouvrage</t>
  </si>
  <si>
    <t>Famille Charpin</t>
  </si>
  <si>
    <t>Date de début</t>
  </si>
  <si>
    <t>Avancement global pondéré</t>
  </si>
  <si>
    <t>Budget total</t>
  </si>
  <si>
    <t>Engagé total</t>
  </si>
  <si>
    <t>Écart total</t>
  </si>
  <si>
    <t>Lot</t>
  </si>
  <si>
    <t>Entreprise</t>
  </si>
  <si>
    <t>Début prévu</t>
  </si>
  <si>
    <t>Fin prévue</t>
  </si>
  <si>
    <t>Avancement</t>
  </si>
  <si>
    <t>Budget prévu</t>
  </si>
  <si>
    <t>Engagé</t>
  </si>
  <si>
    <t>Écart</t>
  </si>
  <si>
    <t>Commentaire</t>
  </si>
  <si>
    <t>Gros œuvre</t>
  </si>
  <si>
    <t>Bâti Sud BTP</t>
  </si>
  <si>
    <t>Surcoût fondations, terrain argileux</t>
  </si>
  <si>
    <t>Charpente</t>
  </si>
  <si>
    <t>Charpentes Morel</t>
  </si>
  <si>
    <t>Réception sans réserve</t>
  </si>
  <si>
    <t>Couverture</t>
  </si>
  <si>
    <t>Toitures Bernard</t>
  </si>
  <si>
    <t>Zinguerie en cours</t>
  </si>
  <si>
    <t>Menuiseries</t>
  </si>
  <si>
    <t>Menuiseries Lopez</t>
  </si>
  <si>
    <t>Avenant vitrage, portes en attente</t>
  </si>
  <si>
    <t>Plomberie</t>
  </si>
  <si>
    <t>Aqua Plomberie</t>
  </si>
  <si>
    <t>Réseaux en cours de passage</t>
  </si>
  <si>
    <t>Électricité</t>
  </si>
  <si>
    <t>Élec'Centre</t>
  </si>
  <si>
    <t>Tableau posé, câblage en cours</t>
  </si>
  <si>
    <t>Plâtrerie</t>
  </si>
  <si>
    <t>Plâtrerie Girard</t>
  </si>
  <si>
    <t>Démarrage après les réseaux</t>
  </si>
  <si>
    <t>Peinture</t>
  </si>
  <si>
    <t>Peintures Roux</t>
  </si>
  <si>
    <t>Marché en cours de signature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</si>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</sst>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#,##0&quot; €&quot;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b/>
      <color rgb="FF047857"/>
      <sz val="10"/>
    </font>
    <font>
      <b/>
      <color rgb="FFFFFFFF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6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D1FAE5"/>
      </patternFill>
    </fill>
    <fill>
      <patternFill patternType="solid">
        <fgColor rgb="FF0F172A"/>
      </patternFill>
    </fill>
    <fill>
      <patternFill patternType="solid">
        <fgColor rgb="FFF1F5F9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164" fontId="3" fillId="2" borderId="1" xfId="0" applyNumberFormat="1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>
      <alignment horizontal="center" vertical="bottom"/>
    </xf>
    <xf numFmtId="9" fontId="1" fillId="3" borderId="2" xfId="0" applyNumberFormat="1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right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164" fontId="6" fillId="0" borderId="2" xfId="0" applyNumberFormat="1" applyFont="1" applyBorder="1" applyAlignment="1" applyProtection="1">
      <alignment horizontal="right" vertical="center"/>
      <protection locked="0"/>
    </xf>
    <xf numFmtId="9" fontId="6" fillId="0" borderId="2" xfId="0" applyNumberFormat="1" applyFont="1" applyBorder="1" applyAlignment="1" applyProtection="1">
      <alignment horizontal="right" vertical="center"/>
      <protection locked="0"/>
    </xf>
    <xf numFmtId="165" fontId="6" fillId="0" borderId="2" xfId="0" applyNumberFormat="1" applyFont="1" applyBorder="1" applyAlignment="1" applyProtection="1">
      <alignment horizontal="right" vertical="center"/>
      <protection locked="0"/>
    </xf>
    <xf numFmtId="165" fontId="6" fillId="0" borderId="2" xfId="0" applyNumberFormat="1" applyFont="1" applyBorder="1" applyAlignment="1">
      <alignment horizontal="right" vertical="center"/>
    </xf>
    <xf numFmtId="0" fontId="6" fillId="5" borderId="2" xfId="0" applyFont="1" applyFill="1" applyBorder="1" applyAlignment="1" applyProtection="1">
      <alignment horizontal="left" vertical="center"/>
      <protection locked="0"/>
    </xf>
    <xf numFmtId="164" fontId="6" fillId="5" borderId="2" xfId="0" applyNumberFormat="1" applyFont="1" applyFill="1" applyBorder="1" applyAlignment="1" applyProtection="1">
      <alignment horizontal="right" vertical="center"/>
      <protection locked="0"/>
    </xf>
    <xf numFmtId="9" fontId="6" fillId="5" borderId="2" xfId="0" applyNumberFormat="1" applyFont="1" applyFill="1" applyBorder="1" applyAlignment="1" applyProtection="1">
      <alignment horizontal="right" vertical="center"/>
      <protection locked="0"/>
    </xf>
    <xf numFmtId="165" fontId="6" fillId="5" borderId="2" xfId="0" applyNumberFormat="1" applyFont="1" applyFill="1" applyBorder="1" applyAlignment="1" applyProtection="1">
      <alignment horizontal="right" vertical="center"/>
      <protection locked="0"/>
    </xf>
    <xf numFmtId="165" fontId="6" fillId="5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b/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 showGridLines="0"/>
  </sheetViews>
  <sheetFormatPr defaultRowHeight="15" outlineLevelRow="0" outlineLevelCol="0" x14ac:dyDescent="55"/>
  <cols>
    <col min="1" max="1" width="24" customWidth="1"/>
    <col min="2" max="2" width="20" customWidth="1"/>
    <col min="3" max="7" width="13" customWidth="1"/>
    <col min="8" max="8" width="12" customWidth="1"/>
    <col min="9" max="9" width="34" customWidth="1"/>
  </cols>
  <sheetData>
    <row r="1" ht="30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2" x14ac:dyDescent="0.25">
      <c r="A3" s="3" t="s">
        <v>2</v>
      </c>
      <c r="B3" s="4" t="s">
        <v>3</v>
      </c>
    </row>
    <row r="4" ht="18" customHeight="1" spans="1:2" x14ac:dyDescent="0.25">
      <c r="A4" s="3" t="s">
        <v>4</v>
      </c>
      <c r="B4" s="4" t="s">
        <v>5</v>
      </c>
    </row>
    <row r="5" ht="18" customHeight="1" spans="1:2" x14ac:dyDescent="0.25">
      <c r="A5" s="3" t="s">
        <v>6</v>
      </c>
      <c r="B5" s="5">
        <v>46272</v>
      </c>
    </row>
    <row r="7" ht="18" customHeight="1" spans="1:8" x14ac:dyDescent="0.25">
      <c r="A7" s="6" t="s">
        <v>7</v>
      </c>
      <c r="B7" s="6"/>
      <c r="C7" s="6" t="s">
        <v>8</v>
      </c>
      <c r="D7" s="6"/>
      <c r="E7" s="6" t="s">
        <v>9</v>
      </c>
      <c r="F7" s="6"/>
      <c r="G7" s="6" t="s">
        <v>10</v>
      </c>
      <c r="H7" s="6"/>
    </row>
    <row r="8" ht="30" customHeight="1" spans="1:8" x14ac:dyDescent="0.25">
      <c r="A8" s="7">
        <f>IF(SUM(F11:F25)=0,0,SUMPRODUCT(E11:E25,F11:F25)/SUM(F11:F25))</f>
      </c>
      <c r="B8" s="7"/>
      <c r="C8" s="8">
        <f>SUM(F11:F25)</f>
      </c>
      <c r="D8" s="8"/>
      <c r="E8" s="8">
        <f>SUM(G11:G25)</f>
      </c>
      <c r="F8" s="8"/>
      <c r="G8" s="8">
        <f>SUM(F11:F25)-SUM(G11:G25)</f>
      </c>
      <c r="H8" s="8"/>
    </row>
    <row r="10" ht="20" customHeight="1" spans="1:9" x14ac:dyDescent="0.25">
      <c r="A10" s="9" t="s">
        <v>11</v>
      </c>
      <c r="B10" s="9" t="s">
        <v>12</v>
      </c>
      <c r="C10" s="9" t="s">
        <v>13</v>
      </c>
      <c r="D10" s="10" t="s">
        <v>14</v>
      </c>
      <c r="E10" s="10" t="s">
        <v>15</v>
      </c>
      <c r="F10" s="10" t="s">
        <v>16</v>
      </c>
      <c r="G10" s="10" t="s">
        <v>17</v>
      </c>
      <c r="H10" s="10" t="s">
        <v>18</v>
      </c>
      <c r="I10" s="9" t="s">
        <v>19</v>
      </c>
    </row>
    <row r="11" ht="18" customHeight="1" spans="1:9" x14ac:dyDescent="0.25">
      <c r="A11" s="11" t="s">
        <v>20</v>
      </c>
      <c r="B11" s="11" t="s">
        <v>21</v>
      </c>
      <c r="C11" s="12">
        <v>46272</v>
      </c>
      <c r="D11" s="12">
        <v>46325</v>
      </c>
      <c r="E11" s="13">
        <v>1</v>
      </c>
      <c r="F11" s="14">
        <v>48000</v>
      </c>
      <c r="G11" s="14">
        <v>49650</v>
      </c>
      <c r="H11" s="15">
        <f>IF(OR(F11="",G11=""),"",F11-G11)</f>
      </c>
      <c r="I11" s="11" t="s">
        <v>22</v>
      </c>
    </row>
    <row r="12" ht="18" customHeight="1" spans="1:9" x14ac:dyDescent="0.25">
      <c r="A12" s="16" t="s">
        <v>23</v>
      </c>
      <c r="B12" s="16" t="s">
        <v>24</v>
      </c>
      <c r="C12" s="17">
        <v>46328</v>
      </c>
      <c r="D12" s="17">
        <v>46346</v>
      </c>
      <c r="E12" s="18">
        <v>1</v>
      </c>
      <c r="F12" s="19">
        <v>21000</v>
      </c>
      <c r="G12" s="19">
        <v>20400</v>
      </c>
      <c r="H12" s="20">
        <f>IF(OR(F12="",G12=""),"",F12-G12)</f>
      </c>
      <c r="I12" s="16" t="s">
        <v>25</v>
      </c>
    </row>
    <row r="13" ht="18" customHeight="1" spans="1:9" x14ac:dyDescent="0.25">
      <c r="A13" s="11" t="s">
        <v>26</v>
      </c>
      <c r="B13" s="11" t="s">
        <v>27</v>
      </c>
      <c r="C13" s="12">
        <v>46342</v>
      </c>
      <c r="D13" s="12">
        <v>46367</v>
      </c>
      <c r="E13" s="13">
        <v>0.8</v>
      </c>
      <c r="F13" s="14">
        <v>18500</v>
      </c>
      <c r="G13" s="14">
        <v>18500</v>
      </c>
      <c r="H13" s="15">
        <f>IF(OR(F13="",G13=""),"",F13-G13)</f>
      </c>
      <c r="I13" s="11" t="s">
        <v>28</v>
      </c>
    </row>
    <row r="14" ht="18" customHeight="1" spans="1:9" x14ac:dyDescent="0.25">
      <c r="A14" s="16" t="s">
        <v>29</v>
      </c>
      <c r="B14" s="16" t="s">
        <v>30</v>
      </c>
      <c r="C14" s="17">
        <v>46363</v>
      </c>
      <c r="D14" s="17">
        <v>46395</v>
      </c>
      <c r="E14" s="18">
        <v>0.45</v>
      </c>
      <c r="F14" s="19">
        <v>26000</v>
      </c>
      <c r="G14" s="19">
        <v>27300</v>
      </c>
      <c r="H14" s="20">
        <f>IF(OR(F14="",G14=""),"",F14-G14)</f>
      </c>
      <c r="I14" s="16" t="s">
        <v>31</v>
      </c>
    </row>
    <row r="15" ht="18" customHeight="1" spans="1:9" x14ac:dyDescent="0.25">
      <c r="A15" s="11" t="s">
        <v>32</v>
      </c>
      <c r="B15" s="11" t="s">
        <v>33</v>
      </c>
      <c r="C15" s="12">
        <v>46391</v>
      </c>
      <c r="D15" s="12">
        <v>46423</v>
      </c>
      <c r="E15" s="13">
        <v>0.25</v>
      </c>
      <c r="F15" s="14">
        <v>14500</v>
      </c>
      <c r="G15" s="14">
        <v>13900</v>
      </c>
      <c r="H15" s="15">
        <f>IF(OR(F15="",G15=""),"",F15-G15)</f>
      </c>
      <c r="I15" s="11" t="s">
        <v>34</v>
      </c>
    </row>
    <row r="16" ht="18" customHeight="1" spans="1:9" x14ac:dyDescent="0.25">
      <c r="A16" s="16" t="s">
        <v>35</v>
      </c>
      <c r="B16" s="16" t="s">
        <v>36</v>
      </c>
      <c r="C16" s="17">
        <v>46391</v>
      </c>
      <c r="D16" s="17">
        <v>46430</v>
      </c>
      <c r="E16" s="18">
        <v>0.2</v>
      </c>
      <c r="F16" s="19">
        <v>16800</v>
      </c>
      <c r="G16" s="19">
        <v>16800</v>
      </c>
      <c r="H16" s="20">
        <f>IF(OR(F16="",G16=""),"",F16-G16)</f>
      </c>
      <c r="I16" s="16" t="s">
        <v>37</v>
      </c>
    </row>
    <row r="17" ht="18" customHeight="1" spans="1:9" x14ac:dyDescent="0.25">
      <c r="A17" s="11" t="s">
        <v>38</v>
      </c>
      <c r="B17" s="11" t="s">
        <v>39</v>
      </c>
      <c r="C17" s="12">
        <v>46426</v>
      </c>
      <c r="D17" s="12">
        <v>46451</v>
      </c>
      <c r="E17" s="13">
        <v>0</v>
      </c>
      <c r="F17" s="14">
        <v>12200</v>
      </c>
      <c r="G17" s="14">
        <v>11500</v>
      </c>
      <c r="H17" s="15">
        <f>IF(OR(F17="",G17=""),"",F17-G17)</f>
      </c>
      <c r="I17" s="11" t="s">
        <v>40</v>
      </c>
    </row>
    <row r="18" ht="18" customHeight="1" spans="1:9" x14ac:dyDescent="0.25">
      <c r="A18" s="16" t="s">
        <v>41</v>
      </c>
      <c r="B18" s="16" t="s">
        <v>42</v>
      </c>
      <c r="C18" s="17">
        <v>46455</v>
      </c>
      <c r="D18" s="17">
        <v>46479</v>
      </c>
      <c r="E18" s="18">
        <v>0</v>
      </c>
      <c r="F18" s="19">
        <v>9800</v>
      </c>
      <c r="G18" s="19">
        <v>0</v>
      </c>
      <c r="H18" s="20">
        <f>IF(OR(F18="",G18=""),"",F18-G18)</f>
      </c>
      <c r="I18" s="16" t="s">
        <v>43</v>
      </c>
    </row>
    <row r="19" ht="18" customHeight="1" spans="1:9" x14ac:dyDescent="0.25">
      <c r="A19" s="11"/>
      <c r="B19" s="11"/>
      <c r="C19" s="12"/>
      <c r="D19" s="12"/>
      <c r="E19" s="13"/>
      <c r="F19" s="14"/>
      <c r="G19" s="14"/>
      <c r="H19" s="15">
        <f>IF(OR(F19="",G19=""),"",F19-G19)</f>
      </c>
      <c r="I19" s="11"/>
    </row>
    <row r="20" ht="18" customHeight="1" spans="1:9" x14ac:dyDescent="0.25">
      <c r="A20" s="16"/>
      <c r="B20" s="16"/>
      <c r="C20" s="17"/>
      <c r="D20" s="17"/>
      <c r="E20" s="18"/>
      <c r="F20" s="19"/>
      <c r="G20" s="19"/>
      <c r="H20" s="20">
        <f>IF(OR(F20="",G20=""),"",F20-G20)</f>
      </c>
      <c r="I20" s="16"/>
    </row>
    <row r="21" ht="18" customHeight="1" spans="1:9" x14ac:dyDescent="0.25">
      <c r="A21" s="11"/>
      <c r="B21" s="11"/>
      <c r="C21" s="12"/>
      <c r="D21" s="12"/>
      <c r="E21" s="13"/>
      <c r="F21" s="14"/>
      <c r="G21" s="14"/>
      <c r="H21" s="15">
        <f>IF(OR(F21="",G21=""),"",F21-G21)</f>
      </c>
      <c r="I21" s="11"/>
    </row>
    <row r="22" ht="18" customHeight="1" spans="1:9" x14ac:dyDescent="0.25">
      <c r="A22" s="16"/>
      <c r="B22" s="16"/>
      <c r="C22" s="17"/>
      <c r="D22" s="17"/>
      <c r="E22" s="18"/>
      <c r="F22" s="19"/>
      <c r="G22" s="19"/>
      <c r="H22" s="20">
        <f>IF(OR(F22="",G22=""),"",F22-G22)</f>
      </c>
      <c r="I22" s="16"/>
    </row>
    <row r="23" ht="18" customHeight="1" spans="1:9" x14ac:dyDescent="0.25">
      <c r="A23" s="11"/>
      <c r="B23" s="11"/>
      <c r="C23" s="12"/>
      <c r="D23" s="12"/>
      <c r="E23" s="13"/>
      <c r="F23" s="14"/>
      <c r="G23" s="14"/>
      <c r="H23" s="15">
        <f>IF(OR(F23="",G23=""),"",F23-G23)</f>
      </c>
      <c r="I23" s="11"/>
    </row>
    <row r="24" ht="18" customHeight="1" spans="1:9" x14ac:dyDescent="0.25">
      <c r="A24" s="16"/>
      <c r="B24" s="16"/>
      <c r="C24" s="17"/>
      <c r="D24" s="17"/>
      <c r="E24" s="18"/>
      <c r="F24" s="19"/>
      <c r="G24" s="19"/>
      <c r="H24" s="20">
        <f>IF(OR(F24="",G24=""),"",F24-G24)</f>
      </c>
      <c r="I24" s="16"/>
    </row>
    <row r="25" ht="18" customHeight="1" spans="1:9" x14ac:dyDescent="0.25">
      <c r="A25" s="11"/>
      <c r="B25" s="11"/>
      <c r="C25" s="12"/>
      <c r="D25" s="12"/>
      <c r="E25" s="13"/>
      <c r="F25" s="14"/>
      <c r="G25" s="14"/>
      <c r="H25" s="15">
        <f>IF(OR(F25="",G25=""),"",F25-G25)</f>
      </c>
      <c r="I25" s="11"/>
    </row>
    <row r="27" ht="14" customHeight="1" spans="1:1" x14ac:dyDescent="0.25">
      <c r="A27" s="21" t="s">
        <v>44</v>
      </c>
    </row>
    <row r="29" ht="16" customHeight="1" spans="1:1" x14ac:dyDescent="0.25">
      <c r="A29" s="22" t="s">
        <v>45</v>
      </c>
    </row>
    <row r="30" ht="16" customHeight="1" spans="1:1" x14ac:dyDescent="0.25">
      <c r="A30" s="23" t="s">
        <v>46</v>
      </c>
    </row>
  </sheetData>
  <sheetProtection sheet="1" formatCells="0" formatColumns="0" formatRows="0" insertColumns="0" insertRows="0" deleteColumns="0" deleteRows="0" sort="0" autoFilter="0"/>
  <mergeCells count="10">
    <mergeCell ref="A1:I1"/>
    <mergeCell ref="A2:I2"/>
    <mergeCell ref="A7:B7"/>
    <mergeCell ref="C7:D7"/>
    <mergeCell ref="E7:F7"/>
    <mergeCell ref="G7:H7"/>
    <mergeCell ref="A8:B8"/>
    <mergeCell ref="C8:D8"/>
    <mergeCell ref="E8:F8"/>
    <mergeCell ref="G8:H8"/>
  </mergeCells>
  <conditionalFormatting sqref="E11:E25">
    <cfRule type="dataBar" priority="1">
      <dataBar>
        <cfvo type="num" val="0"/>
        <cfvo type="num" val="1"/>
        <color rgb="FF059669"/>
      </dataBar>
      <extLst>
        <ext xmlns:x14="http://schemas.microsoft.com/office/spreadsheetml/2009/9/main" uri="{B025F937-C7B1-47D3-B67F-A62EFF666E3E}">
          <x14:id>{27CA6A21-0FEF-45FE-B6B7-4BE8FFB0C2DC}</x14:id>
        </ext>
      </extLst>
    </cfRule>
  </conditionalFormatting>
  <conditionalFormatting sqref="H11:H25">
    <cfRule type="cellIs" dxfId="0" priority="2" operator="lessThan">
      <formula>0</formula>
    </cfRule>
  </conditionalFormatting>
  <hyperlinks>
    <hyperlink ref="A29" r:id="rId1"/>
    <hyperlink ref="A30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CA6A21-0FEF-45FE-B6B7-4BE8FFB0C2DC}">
            <x14:dataBar minLength="0" maxLength="100" gradient="0">
              <x14:cfvo type="num">
                <xm:f>0</xm:f>
              </x14:cfvo>
              <x14:cfvo type="num">
                <xm:f>1</xm:f>
              </x14:cfvo>
            </x14:dataBar>
          </x14:cfRule>
          <xm:sqref>E11:E25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Suivi de chantier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2026-06-11T10:53:13Z</dcterms:created>
  <dcterms:modified xsi:type="dcterms:W3CDTF">2026-06-11T10:53:13Z</dcterms:modified>
</cp:coreProperties>
</file>