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mandes" state="visible" r:id="rId4"/>
    <sheet sheetId="2" name="Synthèse" state="visible" r:id="rId5"/>
  </sheets>
  <calcPr calcId="171027"/>
</workbook>
</file>

<file path=xl/sharedStrings.xml><?xml version="1.0" encoding="utf-8"?>
<sst xmlns="http://schemas.openxmlformats.org/spreadsheetml/2006/main" count="49" uniqueCount="45">
  <si>
    <t>Suivi des demandes de subvention</t>
  </si>
  <si>
    <t>Saisis chaque demande et choisis son statut dans la liste déroulante. Les totaux et le taux de succès se calculent automatiquement.</t>
  </si>
  <si>
    <t>Couleur de ligne selon le statut : Accordée en vert · Refusée en rouge · En cours en orange · Déposée en bleu.</t>
  </si>
  <si>
    <t>Organisme</t>
  </si>
  <si>
    <t>Objet de la demande</t>
  </si>
  <si>
    <t>Montant demandé</t>
  </si>
  <si>
    <t>Date de dépôt</t>
  </si>
  <si>
    <t>Statut</t>
  </si>
  <si>
    <t>Montant obtenu</t>
  </si>
  <si>
    <t>Échéance rapport</t>
  </si>
  <si>
    <t>Notes</t>
  </si>
  <si>
    <t>Mairie de Pontoise</t>
  </si>
  <si>
    <t>Activités sportives 2026</t>
  </si>
  <si>
    <t>Accordée</t>
  </si>
  <si>
    <t>Bilan à remettre en décembre</t>
  </si>
  <si>
    <t>Conseil Départemental</t>
  </si>
  <si>
    <t>Projet d'animation périscolaire</t>
  </si>
  <si>
    <t>En cours</t>
  </si>
  <si>
    <t>Audition prévue en mai</t>
  </si>
  <si>
    <t>FDVA (État)</t>
  </si>
  <si>
    <t>Formation des bénévoles</t>
  </si>
  <si>
    <t>Région Île-de-France</t>
  </si>
  <si>
    <t>Équipements sportifs</t>
  </si>
  <si>
    <t>Refusée</t>
  </si>
  <si>
    <t>Reproposer en 2027</t>
  </si>
  <si>
    <t>Caisse d'Allocations Familiales</t>
  </si>
  <si>
    <t>Actions famille et parentalité</t>
  </si>
  <si>
    <t>Déposée</t>
  </si>
  <si>
    <t>Fondation du Sport</t>
  </si>
  <si>
    <t>Inclusion sportive</t>
  </si>
  <si>
    <t>Résultat attendu en juillet</t>
  </si>
  <si>
    <t>Totaux</t>
  </si>
  <si>
    <t>Taux de succès (accordées / résolues)</t>
  </si>
  <si>
    <t>Modèle gratuit créé par Le Dojo Club</t>
  </si>
  <si>
    <t>Tous nos modèles Excel à télécharger sur ledojo.club/modeles-excel</t>
  </si>
  <si>
    <t>Synthèse des subventions</t>
  </si>
  <si>
    <t>Données issues de la feuille Demandes — rien à saisir ici.</t>
  </si>
  <si>
    <t>Montant total demandé</t>
  </si>
  <si>
    <t>Montant total obtenu</t>
  </si>
  <si>
    <t>Demandes accordées</t>
  </si>
  <si>
    <t>Demandes refusées</t>
  </si>
  <si>
    <t>Demandes en cours</t>
  </si>
  <si>
    <t>Demandes déposées</t>
  </si>
  <si>
    <t>Taux de succès</t>
  </si>
  <si>
    <t>Cette feuille est protégée sans mot de passe pour préserver les formules. Pour la déverrouiller, va dans Révision puis « Ôter la protection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</si>
</sst>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"/>
    <numFmt numFmtId="165" formatCode="dd/mm/yyyy"/>
  </numFmts>
  <fonts count="12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i/>
      <color rgb="FF64748B"/>
      <sz val="9"/>
    </font>
    <font>
      <b/>
      <color rgb="FFFFFFFF"/>
      <sz val="10"/>
    </font>
    <font>
      <color rgb="FF0F172A"/>
      <sz val="10"/>
    </font>
    <font>
      <b/>
      <color rgb="FF047857"/>
      <sz val="11"/>
    </font>
    <font>
      <b/>
      <color rgb="FF0F172A"/>
      <sz val="10"/>
    </font>
    <font>
      <u/>
      <color rgb="FF64748B"/>
      <sz val="9"/>
    </font>
    <font>
      <b/>
      <color rgb="FF0F172A"/>
      <sz val="16"/>
    </font>
    <font>
      <b/>
      <color rgb="FF047857"/>
      <sz val="12"/>
    </font>
    <font>
      <i/>
      <color rgb="FF94A3B8"/>
      <sz val="8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D1FAE5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/>
    <xf numFmtId="0" fontId="7" fillId="4" borderId="1" xfId="0" applyFont="1" applyFill="1" applyBorder="1" applyAlignment="1">
      <alignment horizontal="right" vertical="center"/>
    </xf>
    <xf numFmtId="9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4" borderId="1" xfId="0" applyFont="1" applyFill="1" applyBorder="1"/>
    <xf numFmtId="164" fontId="10" fillId="3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9" fontId="10" fillId="3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4">
    <dxf>
      <font>
        <color rgb="FF047857"/>
      </font>
      <fill>
        <patternFill patternType="solid">
          <bgColor rgb="FFD1FAE5"/>
        </patternFill>
      </fill>
    </dxf>
    <dxf>
      <font>
        <color rgb="FFB91C1C"/>
      </font>
      <fill>
        <patternFill patternType="solid">
          <bgColor rgb="FFFEE2E2"/>
        </patternFill>
      </fill>
    </dxf>
    <dxf>
      <font>
        <color rgb="FFC2410C"/>
      </font>
      <fill>
        <patternFill patternType="solid">
          <bgColor rgb="FFFED7AA"/>
        </patternFill>
      </fill>
    </dxf>
    <dxf>
      <font>
        <color rgb="FF1D4ED8"/>
      </font>
      <fill>
        <patternFill patternType="solid">
          <bgColor rgb="FFEFF6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16" customWidth="1"/>
    <col min="4" max="4" width="14" customWidth="1"/>
    <col min="5" max="5" width="13" customWidth="1"/>
    <col min="6" max="7" width="16" customWidth="1"/>
    <col min="8" max="8" width="24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4" customHeight="1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5" ht="24" customHeight="1" spans="1:8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ht="18" customHeight="1" spans="1:8" x14ac:dyDescent="0.25">
      <c r="A6" s="5" t="s">
        <v>11</v>
      </c>
      <c r="B6" s="5" t="s">
        <v>12</v>
      </c>
      <c r="C6" s="6">
        <v>2000</v>
      </c>
      <c r="D6" s="7">
        <v>46037</v>
      </c>
      <c r="E6" s="8" t="s">
        <v>13</v>
      </c>
      <c r="F6" s="6">
        <v>1800</v>
      </c>
      <c r="G6" s="7">
        <v>46387</v>
      </c>
      <c r="H6" s="5" t="s">
        <v>14</v>
      </c>
    </row>
    <row r="7" ht="18" customHeight="1" spans="1:8" x14ac:dyDescent="0.25">
      <c r="A7" s="5" t="s">
        <v>15</v>
      </c>
      <c r="B7" s="5" t="s">
        <v>16</v>
      </c>
      <c r="C7" s="6">
        <v>5000</v>
      </c>
      <c r="D7" s="7">
        <v>46054</v>
      </c>
      <c r="E7" s="8" t="s">
        <v>17</v>
      </c>
      <c r="F7" s="6"/>
      <c r="G7" s="7"/>
      <c r="H7" s="5" t="s">
        <v>18</v>
      </c>
    </row>
    <row r="8" ht="18" customHeight="1" spans="1:8" x14ac:dyDescent="0.25">
      <c r="A8" s="5" t="s">
        <v>19</v>
      </c>
      <c r="B8" s="5" t="s">
        <v>20</v>
      </c>
      <c r="C8" s="6">
        <v>1500</v>
      </c>
      <c r="D8" s="7">
        <v>46091</v>
      </c>
      <c r="E8" s="8" t="s">
        <v>13</v>
      </c>
      <c r="F8" s="6">
        <v>1500</v>
      </c>
      <c r="G8" s="7">
        <v>46295</v>
      </c>
      <c r="H8" s="5"/>
    </row>
    <row r="9" ht="18" customHeight="1" spans="1:8" x14ac:dyDescent="0.25">
      <c r="A9" s="5" t="s">
        <v>21</v>
      </c>
      <c r="B9" s="5" t="s">
        <v>22</v>
      </c>
      <c r="C9" s="6">
        <v>3000</v>
      </c>
      <c r="D9" s="7">
        <v>46101</v>
      </c>
      <c r="E9" s="8" t="s">
        <v>23</v>
      </c>
      <c r="F9" s="6"/>
      <c r="G9" s="7"/>
      <c r="H9" s="5" t="s">
        <v>24</v>
      </c>
    </row>
    <row r="10" ht="18" customHeight="1" spans="1:8" x14ac:dyDescent="0.25">
      <c r="A10" s="5" t="s">
        <v>25</v>
      </c>
      <c r="B10" s="5" t="s">
        <v>26</v>
      </c>
      <c r="C10" s="6">
        <v>2500</v>
      </c>
      <c r="D10" s="7">
        <v>46117</v>
      </c>
      <c r="E10" s="8" t="s">
        <v>27</v>
      </c>
      <c r="F10" s="6"/>
      <c r="G10" s="7"/>
      <c r="H10" s="5"/>
    </row>
    <row r="11" ht="18" customHeight="1" spans="1:8" x14ac:dyDescent="0.25">
      <c r="A11" s="5" t="s">
        <v>28</v>
      </c>
      <c r="B11" s="5" t="s">
        <v>29</v>
      </c>
      <c r="C11" s="6">
        <v>4000</v>
      </c>
      <c r="D11" s="7">
        <v>46127</v>
      </c>
      <c r="E11" s="8" t="s">
        <v>17</v>
      </c>
      <c r="F11" s="6"/>
      <c r="G11" s="7"/>
      <c r="H11" s="5" t="s">
        <v>30</v>
      </c>
    </row>
    <row r="12" ht="18" customHeight="1" spans="1:8" x14ac:dyDescent="0.25">
      <c r="A12" s="5"/>
      <c r="B12" s="5"/>
      <c r="C12" s="6"/>
      <c r="D12" s="7"/>
      <c r="E12" s="8"/>
      <c r="F12" s="6"/>
      <c r="G12" s="7"/>
      <c r="H12" s="5"/>
    </row>
    <row r="13" ht="18" customHeight="1" spans="1:8" x14ac:dyDescent="0.25">
      <c r="A13" s="5"/>
      <c r="B13" s="5"/>
      <c r="C13" s="6"/>
      <c r="D13" s="7"/>
      <c r="E13" s="8"/>
      <c r="F13" s="6"/>
      <c r="G13" s="7"/>
      <c r="H13" s="5"/>
    </row>
    <row r="14" ht="18" customHeight="1" spans="1:8" x14ac:dyDescent="0.25">
      <c r="A14" s="5"/>
      <c r="B14" s="5"/>
      <c r="C14" s="6"/>
      <c r="D14" s="7"/>
      <c r="E14" s="8"/>
      <c r="F14" s="6"/>
      <c r="G14" s="7"/>
      <c r="H14" s="5"/>
    </row>
    <row r="15" ht="18" customHeight="1" spans="1:8" x14ac:dyDescent="0.25">
      <c r="A15" s="5"/>
      <c r="B15" s="5"/>
      <c r="C15" s="6"/>
      <c r="D15" s="7"/>
      <c r="E15" s="8"/>
      <c r="F15" s="6"/>
      <c r="G15" s="7"/>
      <c r="H15" s="5"/>
    </row>
    <row r="16" ht="18" customHeight="1" spans="1:8" x14ac:dyDescent="0.25">
      <c r="A16" s="5"/>
      <c r="B16" s="5"/>
      <c r="C16" s="6"/>
      <c r="D16" s="7"/>
      <c r="E16" s="8"/>
      <c r="F16" s="6"/>
      <c r="G16" s="7"/>
      <c r="H16" s="5"/>
    </row>
    <row r="17" ht="18" customHeight="1" spans="1:8" x14ac:dyDescent="0.25">
      <c r="A17" s="5"/>
      <c r="B17" s="5"/>
      <c r="C17" s="6"/>
      <c r="D17" s="7"/>
      <c r="E17" s="8"/>
      <c r="F17" s="6"/>
      <c r="G17" s="7"/>
      <c r="H17" s="5"/>
    </row>
    <row r="18" ht="18" customHeight="1" spans="1:8" x14ac:dyDescent="0.25">
      <c r="A18" s="5"/>
      <c r="B18" s="5"/>
      <c r="C18" s="6"/>
      <c r="D18" s="7"/>
      <c r="E18" s="8"/>
      <c r="F18" s="6"/>
      <c r="G18" s="7"/>
      <c r="H18" s="5"/>
    </row>
    <row r="19" ht="18" customHeight="1" spans="1:8" x14ac:dyDescent="0.25">
      <c r="A19" s="5"/>
      <c r="B19" s="5"/>
      <c r="C19" s="6"/>
      <c r="D19" s="7"/>
      <c r="E19" s="8"/>
      <c r="F19" s="6"/>
      <c r="G19" s="7"/>
      <c r="H19" s="5"/>
    </row>
    <row r="20" ht="18" customHeight="1" spans="1:8" x14ac:dyDescent="0.25">
      <c r="A20" s="5"/>
      <c r="B20" s="5"/>
      <c r="C20" s="6"/>
      <c r="D20" s="7"/>
      <c r="E20" s="8"/>
      <c r="F20" s="6"/>
      <c r="G20" s="7"/>
      <c r="H20" s="5"/>
    </row>
    <row r="21" ht="18" customHeight="1" spans="1:8" x14ac:dyDescent="0.25">
      <c r="A21" s="5"/>
      <c r="B21" s="5"/>
      <c r="C21" s="6"/>
      <c r="D21" s="7"/>
      <c r="E21" s="8"/>
      <c r="F21" s="6"/>
      <c r="G21" s="7"/>
      <c r="H21" s="5"/>
    </row>
    <row r="22" ht="18" customHeight="1" spans="1:8" x14ac:dyDescent="0.25">
      <c r="A22" s="5"/>
      <c r="B22" s="5"/>
      <c r="C22" s="6"/>
      <c r="D22" s="7"/>
      <c r="E22" s="8"/>
      <c r="F22" s="6"/>
      <c r="G22" s="7"/>
      <c r="H22" s="5"/>
    </row>
    <row r="23" ht="18" customHeight="1" spans="1:8" x14ac:dyDescent="0.25">
      <c r="A23" s="5"/>
      <c r="B23" s="5"/>
      <c r="C23" s="6"/>
      <c r="D23" s="7"/>
      <c r="E23" s="8"/>
      <c r="F23" s="6"/>
      <c r="G23" s="7"/>
      <c r="H23" s="5"/>
    </row>
    <row r="24" ht="18" customHeight="1" spans="1:8" x14ac:dyDescent="0.25">
      <c r="A24" s="5"/>
      <c r="B24" s="5"/>
      <c r="C24" s="6"/>
      <c r="D24" s="7"/>
      <c r="E24" s="8"/>
      <c r="F24" s="6"/>
      <c r="G24" s="7"/>
      <c r="H24" s="5"/>
    </row>
    <row r="25" ht="18" customHeight="1" spans="1:8" x14ac:dyDescent="0.25">
      <c r="A25" s="5"/>
      <c r="B25" s="5"/>
      <c r="C25" s="6"/>
      <c r="D25" s="7"/>
      <c r="E25" s="8"/>
      <c r="F25" s="6"/>
      <c r="G25" s="7"/>
      <c r="H25" s="5"/>
    </row>
    <row r="26" ht="22" customHeight="1" spans="1:8" x14ac:dyDescent="0.25">
      <c r="A26" s="9" t="s">
        <v>31</v>
      </c>
      <c r="B26" s="9"/>
      <c r="C26" s="10">
        <f>SUM(C6:C25)</f>
        <v>18000</v>
      </c>
      <c r="D26" s="11"/>
      <c r="E26" s="11"/>
      <c r="F26" s="10">
        <f>SUM(F6:F25)</f>
        <v>3300</v>
      </c>
      <c r="G26" s="11"/>
      <c r="H26" s="11"/>
    </row>
    <row r="27" ht="18" customHeight="1" spans="1:8" x14ac:dyDescent="0.25">
      <c r="A27" s="12" t="s">
        <v>32</v>
      </c>
      <c r="B27" s="12"/>
      <c r="C27" s="12"/>
      <c r="D27" s="12"/>
      <c r="E27" s="12"/>
      <c r="F27" s="13">
        <f>IF((COUNTIF(E6:E25,"Accordée")+COUNTIF(E6:E25,"Refusée"))=0,"-",COUNTIF(E6:E25,"Accordée")/(COUNTIF(E6:E25,"Accordée")+COUNTIF(E6:E25,"Refusée")))</f>
        <v>0.6666666666666666</v>
      </c>
      <c r="G27" s="14"/>
      <c r="H27" s="14"/>
    </row>
    <row r="31" ht="16" customHeight="1" spans="1:1" x14ac:dyDescent="0.25">
      <c r="A31" s="15" t="s">
        <v>33</v>
      </c>
    </row>
    <row r="32" ht="16" customHeight="1" spans="1:1" x14ac:dyDescent="0.25">
      <c r="A32" s="16" t="s">
        <v>34</v>
      </c>
    </row>
  </sheetData>
  <mergeCells count="5">
    <mergeCell ref="A1:H1"/>
    <mergeCell ref="A2:H2"/>
    <mergeCell ref="A3:H3"/>
    <mergeCell ref="A26:B26"/>
    <mergeCell ref="A27:E27"/>
  </mergeCells>
  <conditionalFormatting sqref="A6:H25">
    <cfRule type="expression" dxfId="0" priority="1">
      <formula>$E6="Accordée"</formula>
    </cfRule>
  </conditionalFormatting>
  <conditionalFormatting sqref="A6:H25">
    <cfRule type="expression" dxfId="1" priority="2">
      <formula>$E6="Refusée"</formula>
    </cfRule>
  </conditionalFormatting>
  <conditionalFormatting sqref="A6:H25">
    <cfRule type="expression" dxfId="2" priority="3">
      <formula>$E6="En cours"</formula>
    </cfRule>
  </conditionalFormatting>
  <conditionalFormatting sqref="A6:H25">
    <cfRule type="expression" dxfId="3" priority="4">
      <formula>$E6="Déposée"</formula>
    </cfRule>
  </conditionalFormatting>
  <dataValidations count="2">
    <dataValidation type="list" allowBlank="1" showErrorMessage="1" errorStyle="stop" errorTitle="Statut invalide" error="Choisis un statut dans la liste." sqref="E10:E25">
      <formula1>"Déposée,En cours,Accordée,Refusée"</formula1>
    </dataValidation>
    <dataValidation type="list" allowBlank="1" showErrorMessage="1" errorStyle="stop" errorTitle="Statut invalide" error="Choisis un statut dans la liste." sqref="E6:E25">
      <formula1>"Déposée,En cours,Accordée,Refusée"</formula1>
    </dataValidation>
  </dataValidations>
  <hyperlinks>
    <hyperlink ref="A31" r:id="rId1"/>
    <hyperlink ref="A3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8" customWidth="1"/>
  </cols>
  <sheetData>
    <row r="1" ht="26" customHeight="1" spans="1:2" x14ac:dyDescent="0.25">
      <c r="A1" s="17" t="s">
        <v>35</v>
      </c>
      <c r="B1" s="17"/>
    </row>
    <row r="2" ht="16" customHeight="1" spans="1:2" x14ac:dyDescent="0.25">
      <c r="A2" s="3" t="s">
        <v>36</v>
      </c>
      <c r="B2" s="3"/>
    </row>
    <row r="4" ht="18" customHeight="1" spans="1:2" x14ac:dyDescent="0.25">
      <c r="A4" s="18" t="s">
        <v>37</v>
      </c>
      <c r="B4" s="6">
        <f>Demandes!C26</f>
        <v>18000</v>
      </c>
    </row>
    <row r="5" ht="22" customHeight="1" spans="1:2" x14ac:dyDescent="0.25">
      <c r="A5" s="11" t="s">
        <v>38</v>
      </c>
      <c r="B5" s="19">
        <f>Demandes!F26</f>
        <v>3300</v>
      </c>
    </row>
    <row r="6" ht="18" customHeight="1" spans="1:2" x14ac:dyDescent="0.25">
      <c r="A6" s="18" t="s">
        <v>39</v>
      </c>
      <c r="B6" s="20">
        <f>COUNTIF(Demandes!E6:E25,"Accordée")</f>
        <v>2</v>
      </c>
    </row>
    <row r="7" ht="18" customHeight="1" spans="1:2" x14ac:dyDescent="0.25">
      <c r="A7" s="18" t="s">
        <v>40</v>
      </c>
      <c r="B7" s="20">
        <f>COUNTIF(Demandes!E6:E25,"Refusée")</f>
        <v>1</v>
      </c>
    </row>
    <row r="8" ht="18" customHeight="1" spans="1:2" x14ac:dyDescent="0.25">
      <c r="A8" s="18" t="s">
        <v>41</v>
      </c>
      <c r="B8" s="20">
        <f>COUNTIF(Demandes!E6:E25,"En cours")</f>
        <v>2</v>
      </c>
    </row>
    <row r="9" ht="18" customHeight="1" spans="1:2" x14ac:dyDescent="0.25">
      <c r="A9" s="18" t="s">
        <v>42</v>
      </c>
      <c r="B9" s="20">
        <f>COUNTIF(Demandes!E6:E25,"Déposée")</f>
        <v>1</v>
      </c>
    </row>
    <row r="10" ht="22" customHeight="1" spans="1:2" x14ac:dyDescent="0.25">
      <c r="A10" s="11" t="s">
        <v>43</v>
      </c>
      <c r="B10" s="21">
        <f>Demandes!F27</f>
        <v>0.6666666666666666</v>
      </c>
    </row>
    <row r="12" ht="14" customHeight="1" spans="1:1" x14ac:dyDescent="0.25">
      <c r="A12" s="22" t="s">
        <v>44</v>
      </c>
    </row>
    <row r="16" ht="16" customHeight="1" spans="1:1" x14ac:dyDescent="0.25">
      <c r="A16" s="15" t="s">
        <v>33</v>
      </c>
    </row>
    <row r="17" ht="16" customHeight="1" spans="1:1" x14ac:dyDescent="0.25">
      <c r="A17" s="16" t="s">
        <v>34</v>
      </c>
    </row>
  </sheetData>
  <sheetProtection sheet="1" formatCells="0" formatColumns="0" formatRows="0" insertColumns="0" insertRows="0" deleteColumns="0" deleteRows="0" sort="0" autoFilter="0"/>
  <mergeCells count="2">
    <mergeCell ref="A1:B1"/>
    <mergeCell ref="A2:B2"/>
  </mergeCells>
  <hyperlinks>
    <hyperlink ref="A16" r:id="rId1"/>
    <hyperlink ref="A1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</vt:lpstr>
      <vt:lpstr>Synthèse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2026-06-16T13:58:45Z</dcterms:created>
  <dcterms:modified xsi:type="dcterms:W3CDTF">2026-06-16T13:58:45Z</dcterms:modified>
</cp:coreProperties>
</file>